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9975" activeTab="2"/>
  </bookViews>
  <sheets>
    <sheet name="титульный лист" sheetId="1" r:id="rId1"/>
    <sheet name="баланс форма №1" sheetId="2" r:id="rId2"/>
    <sheet name="баланс форма №2" sheetId="3" r:id="rId3"/>
  </sheets>
  <definedNames/>
  <calcPr fullCalcOnLoad="1"/>
</workbook>
</file>

<file path=xl/sharedStrings.xml><?xml version="1.0" encoding="utf-8"?>
<sst xmlns="http://schemas.openxmlformats.org/spreadsheetml/2006/main" count="234" uniqueCount="186">
  <si>
    <t>КВАРТАЛЬНЫЙ ОТЧЕТ</t>
  </si>
  <si>
    <t>НАИМЕНОВАНИЕ ЭМИТЕНТА</t>
  </si>
  <si>
    <t>Полное:</t>
  </si>
  <si>
    <t>Сокращенное:</t>
  </si>
  <si>
    <t>Наименование биржевого тикера:*</t>
  </si>
  <si>
    <t>КОНТАКТНЫЕ ДАННЫЕ</t>
  </si>
  <si>
    <t>Местонахождение:</t>
  </si>
  <si>
    <t>Почтовый адрес:</t>
  </si>
  <si>
    <t>Адрес электронной почты: *</t>
  </si>
  <si>
    <t>Официальный веб-сайт: *</t>
  </si>
  <si>
    <t xml:space="preserve">БАНКОВСКИЕ РЕКВИЗИТЫ     </t>
  </si>
  <si>
    <t>Наименование обслуживающего банка:</t>
  </si>
  <si>
    <t>Номер расчетного счета:</t>
  </si>
  <si>
    <t>МФО:</t>
  </si>
  <si>
    <t>РЕГИСТРАЦИОННЫЕ И ИДЕНТИФИКАЦИОННЫЕ  НОМЕРА, ПРИСВОЕННЫЕ:</t>
  </si>
  <si>
    <t>регистрирующим органом:</t>
  </si>
  <si>
    <t>органом государственной налоговой службы (ИНН):</t>
  </si>
  <si>
    <t>Номера, присвоенные органами государственной статистики:</t>
  </si>
  <si>
    <t>КФС:</t>
  </si>
  <si>
    <t>ОКПО:</t>
  </si>
  <si>
    <t>ОКОНХ:</t>
  </si>
  <si>
    <t>СОАТО:</t>
  </si>
  <si>
    <t>Наименование показателя</t>
  </si>
  <si>
    <t>Код стр.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</si>
  <si>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</si>
  <si>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</si>
  <si>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</si>
  <si>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</si>
  <si>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</si>
  <si>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</si>
  <si>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Остаточная (балансовая) стоимость (стр. 010-011)</t>
  </si>
  <si>
    <t>Нематериальные активы:</t>
  </si>
  <si>
    <t>Первоначальная стоимость (0400)</t>
  </si>
  <si>
    <t>Сумма амортизации (0500)</t>
  </si>
  <si>
    <t>Остаточная (балансовая) стоимость (стр. 020-021)</t>
  </si>
  <si>
    <t>Ценные бумаги (0610)</t>
  </si>
  <si>
    <t>Инвестиции в дочерние хозяйственные общества (0620)</t>
  </si>
  <si>
    <t>Инвестиции в зависимые хозяйственные общества (0630)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</si>
  <si>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</si>
  <si>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</si>
  <si>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</si>
  <si>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Капитальные вложения (0800)</t>
  </si>
  <si>
    <t>Долгосрочная дебиторская задолженность (0910, 0920, 0930, 0940)</t>
  </si>
  <si>
    <t>Долгосрочные отсроченные расходы (0950, 0960, 0990)</t>
  </si>
  <si>
    <t>II. Текущие активы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</si>
  <si>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</si>
  <si>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</si>
  <si>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</si>
  <si>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</si>
  <si>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</si>
  <si>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</si>
  <si>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из нее: просроченная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</si>
  <si>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</si>
  <si>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</si>
  <si>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</si>
  <si>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</si>
  <si>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</si>
  <si>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</si>
  <si>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</si>
  <si>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</si>
  <si>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</si>
  <si>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</si>
  <si>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</si>
  <si>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</si>
  <si>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</si>
  <si>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</si>
  <si>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>Краткосрочные инвестиции (5800)</t>
  </si>
  <si>
    <t>Прочие текущие активы (5900)</t>
  </si>
  <si>
    <t>Пассив</t>
  </si>
  <si>
    <t>I. Источники собственных средств</t>
  </si>
  <si>
    <t>Уставный капитал (8300)</t>
  </si>
  <si>
    <t>Добавленный капитал (8400)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</si>
  <si>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</si>
  <si>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</si>
  <si>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</si>
  <si>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>Целевые поступления (8800)</t>
  </si>
  <si>
    <t>Резервы предстоящих расходов и платежей (8900)</t>
  </si>
  <si>
    <t>II. Обязательства</t>
  </si>
  <si>
    <t>в том числе: долгосрочная кредиторская задолженность (стр.500+520+540+560+590)</t>
  </si>
  <si>
    <t>Долгосрочная задолженность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</si>
  <si>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</si>
  <si>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</si>
  <si>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</si>
  <si>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</si>
  <si>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</si>
  <si>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</si>
  <si>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</si>
  <si>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</si>
  <si>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</si>
  <si>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</si>
  <si>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</si>
  <si>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</si>
  <si>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</si>
  <si>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</si>
  <si>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</si>
  <si>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</si>
  <si>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Прочие отсроченные обязательства (6250, 6290)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</si>
  <si>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</si>
  <si>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</si>
  <si>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</si>
  <si>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</si>
  <si>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</si>
  <si>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</si>
  <si>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</si>
  <si>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</si>
  <si>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</si>
  <si>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</si>
  <si>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r>
      <t xml:space="preserve">Долгосрочные инвестиции, </t>
    </r>
    <r>
      <rPr>
        <sz val="8"/>
        <color indexed="8"/>
        <rFont val="Times New Roman"/>
        <family val="1"/>
      </rPr>
      <t>всего (стр.040+050+060+070+080), в том числе:</t>
    </r>
  </si>
  <si>
    <r>
      <t xml:space="preserve">Итого по разделу I </t>
    </r>
    <r>
      <rPr>
        <sz val="8"/>
        <color indexed="8"/>
        <rFont val="Times New Roman"/>
        <family val="1"/>
      </rPr>
      <t xml:space="preserve"> (стр. 012+022+030+090+100+110+120)</t>
    </r>
  </si>
  <si>
    <r>
      <t>Товарно-материальные запасы,</t>
    </r>
    <r>
      <rPr>
        <sz val="8"/>
        <color indexed="8"/>
        <rFont val="Times New Roman"/>
        <family val="1"/>
      </rPr>
      <t xml:space="preserve"> всего (стр.150+160+170+180), в том числе:</t>
    </r>
  </si>
  <si>
    <r>
      <t>Дебиторы,</t>
    </r>
    <r>
      <rPr>
        <sz val="8"/>
        <color indexed="8"/>
        <rFont val="Times New Roman"/>
        <family val="1"/>
      </rPr>
      <t xml:space="preserve"> всего (стр.220+240+250+260+270+280+290+300+310)</t>
    </r>
  </si>
  <si>
    <r>
      <t xml:space="preserve">Денежные средства, </t>
    </r>
    <r>
      <rPr>
        <sz val="8"/>
        <color indexed="8"/>
        <rFont val="Times New Roman"/>
        <family val="1"/>
      </rPr>
      <t>всего (стр.330+340+350+360), в том числе:</t>
    </r>
  </si>
  <si>
    <r>
      <t xml:space="preserve">Итого по разделу II </t>
    </r>
    <r>
      <rPr>
        <sz val="8"/>
        <color indexed="8"/>
        <rFont val="Times New Roman"/>
        <family val="1"/>
      </rPr>
      <t xml:space="preserve"> (стр. 140+190+200+210+320+370+380)</t>
    </r>
  </si>
  <si>
    <r>
      <t>Всего по активу баланса</t>
    </r>
    <r>
      <rPr>
        <sz val="8"/>
        <color indexed="8"/>
        <rFont val="Times New Roman"/>
        <family val="1"/>
      </rPr>
      <t xml:space="preserve"> (стр.130+стр.390)</t>
    </r>
  </si>
  <si>
    <r>
      <t xml:space="preserve">I Итого по разделу I </t>
    </r>
    <r>
      <rPr>
        <sz val="8"/>
        <color indexed="8"/>
        <rFont val="Times New Roman"/>
        <family val="1"/>
      </rPr>
      <t xml:space="preserve"> (стр.410+420+430-440+450+460+470)</t>
    </r>
  </si>
  <si>
    <r>
      <t>Долгосрочные обязательства, всего</t>
    </r>
    <r>
      <rPr>
        <sz val="8"/>
        <color indexed="8"/>
        <rFont val="Times New Roman"/>
        <family val="1"/>
      </rPr>
      <t xml:space="preserve"> (стр.500+520+530+540+550+560+570+580+590)</t>
    </r>
  </si>
  <si>
    <r>
      <t xml:space="preserve">Текущие обязательства, </t>
    </r>
    <r>
      <rPr>
        <sz val="8"/>
        <color indexed="8"/>
        <rFont val="Times New Roman"/>
        <family val="1"/>
      </rPr>
      <t>всего (стр.610+630+640+650+660+670+680+690+700+710+720+730+740+750+760)</t>
    </r>
  </si>
  <si>
    <r>
      <t xml:space="preserve">Итого по разделу II </t>
    </r>
    <r>
      <rPr>
        <sz val="8"/>
        <color indexed="8"/>
        <rFont val="Times New Roman"/>
        <family val="1"/>
      </rPr>
      <t xml:space="preserve"> (стр.490+600)</t>
    </r>
  </si>
  <si>
    <r>
      <t xml:space="preserve">Всего по пассиву баланса </t>
    </r>
    <r>
      <rPr>
        <sz val="8"/>
        <color indexed="8"/>
        <rFont val="Times New Roman"/>
        <family val="1"/>
      </rPr>
      <t>(стр.480+770)</t>
    </r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</si>
  <si>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</si>
  <si>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</si>
  <si>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</si>
  <si>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</si>
  <si>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</si>
  <si>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</si>
  <si>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</si>
  <si>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</si>
  <si>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</si>
  <si>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</si>
  <si>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</si>
  <si>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</si>
  <si>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</si>
  <si>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БУХГАЛТЕРСКИЙ БАЛАНС ДЛЯ АКЦИОНЕРНЫХ ОБЩЕСТВ (тыс. сум.)</t>
  </si>
  <si>
    <t>ОТЧЕТ О ФИНАНСОВЫХ РЕЗУЛЬТАТАХ ДЛЯ АКЦИОНЕРНЫХ ОБЩЕСТВ (тыс. сум.)</t>
  </si>
  <si>
    <t xml:space="preserve">За соответствующий период прошлого года  </t>
  </si>
  <si>
    <t>За отчетный период</t>
  </si>
  <si>
    <t>доходы (прибыль)</t>
  </si>
  <si>
    <t>расходы (убытки)</t>
  </si>
  <si>
    <t>Чистая выручка от реализации продукции (товаров, работ и услуг)</t>
  </si>
  <si>
    <t>x</t>
  </si>
  <si>
    <t>Себестоимость реализованной продукции (товаров, работ и услуг)</t>
  </si>
  <si>
    <t>х</t>
  </si>
  <si>
    <t>Валовая прибыль (убыток) от реализации продукции (товаров, работ и услуг) (стр.010-020)</t>
  </si>
  <si>
    <t>Расходы периода, всего (стр.050+060+070+080), в том числе:</t>
  </si>
  <si>
    <t>Расходы по реализации</t>
  </si>
  <si>
    <t>Административные расходы</t>
  </si>
  <si>
    <t>Прочие операционные расходы</t>
  </si>
  <si>
    <t>Расходы отчетного периода, исключаемые из налогооблагаемой базы в будущем</t>
  </si>
  <si>
    <t>Прочие доходы от основной деятельности</t>
  </si>
  <si>
    <t>Прибыль (убыток) от основной деятельности (стр.030-040+090)</t>
  </si>
  <si>
    <t>Доходы от финансовой деятельности, всего (стр.120+130+140+150+160), в том числе:</t>
  </si>
  <si>
    <t>Доходы в виде дивидендов</t>
  </si>
  <si>
    <t>Доходы в виде процентов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</si>
  <si>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</si>
  <si>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</si>
  <si>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</si>
  <si>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в том числе:</t>
  </si>
  <si>
    <t>Расходы в виде процентов</t>
  </si>
  <si>
    <t>Расходы в виде процентов по долгосрочной аренде (финансовому лизингу)</t>
  </si>
  <si>
    <t>Убытки от валютных курсовых разниц</t>
  </si>
  <si>
    <t>Прочие расходы по финансовой деятельности</t>
  </si>
  <si>
    <t>Прибыль (убыток) от общехозяйственной деятельности (стр.100+110-170)</t>
  </si>
  <si>
    <t>Чрезвычайные прибыли и убытки</t>
  </si>
  <si>
    <t>Прибыль (убыток) до уплаты налога на доходы (прибыль) (стр.220+/-230)</t>
  </si>
  <si>
    <t>Налог на доходы (прибыль)</t>
  </si>
  <si>
    <t>Прочие налоги и сборы от прибыли</t>
  </si>
  <si>
    <t>Чистая прибыль (убыток) отчетного периода (стр.240-250-260)</t>
  </si>
  <si>
    <t>Руководитель исполнительного органа</t>
  </si>
  <si>
    <t>Главный бухгалтер</t>
  </si>
  <si>
    <t>Уполномоченное лицо, разместивший инфо. на веб-сайте</t>
  </si>
  <si>
    <t>Акционерного общества Тошкент вилояти «Дори – Дармон»</t>
  </si>
  <si>
    <t>Акционерное общество Тошкент вилояти «Дори – Дармон»</t>
  </si>
  <si>
    <t>АО Тошкент вилояти «Дори – Дармон»</t>
  </si>
  <si>
    <t>TVDR</t>
  </si>
  <si>
    <t>100031, Тошкент шаҳри, Яккасарой тумани, Юсуф Хос Хожиб кўчаси, 28</t>
  </si>
  <si>
    <t>fayziev@umail.uz</t>
  </si>
  <si>
    <t>www.toshkentviloyatdd.uz</t>
  </si>
  <si>
    <t>Мирзо Улугбекский филиал НБ ВЭД Республики Узбекистан</t>
  </si>
  <si>
    <t>2021 0000 2001 1786 2001</t>
  </si>
  <si>
    <t>00895</t>
  </si>
  <si>
    <t>№11 - 001022 от 15 сентября 2014 года</t>
  </si>
  <si>
    <t>02018576</t>
  </si>
  <si>
    <t>Файзиев Мирмасуд Салихович</t>
  </si>
  <si>
    <t>Джураева Мухайё Мирсабитовна</t>
  </si>
  <si>
    <t>Кадиров Ойбек Батирович</t>
  </si>
  <si>
    <t>3 квартал 2016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</si>
</sst>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  <numFmt numFmtId="178" formatCode="[$-FC19]d\ mmmm\ yyyy\ &quot;г.&quot;"/>
    <numFmt numFmtId="179" formatCode="#,##0.0_р_."/>
    <numFmt numFmtId="180" formatCode="#,##0.0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7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right" vertical="center" wrapText="1" indent="1"/>
    </xf>
    <xf numFmtId="176" fontId="45" fillId="33" borderId="10" xfId="0" applyNumberFormat="1" applyFont="1" applyFill="1" applyBorder="1" applyAlignment="1">
      <alignment horizontal="right" vertical="center" wrapText="1" indent="1"/>
    </xf>
    <xf numFmtId="4" fontId="45" fillId="33" borderId="10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right" vertical="center" wrapText="1" indent="1"/>
    </xf>
    <xf numFmtId="176" fontId="46" fillId="34" borderId="10" xfId="0" applyNumberFormat="1" applyFont="1" applyFill="1" applyBorder="1" applyAlignment="1">
      <alignment horizontal="right" vertical="center" wrapText="1" indent="1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 inden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52" applyNumberFormat="1" applyFont="1" applyBorder="1" applyAlignment="1">
      <alignment horizontal="right" vertical="center"/>
      <protection/>
    </xf>
    <xf numFmtId="176" fontId="4" fillId="0" borderId="10" xfId="52" applyNumberFormat="1" applyFont="1" applyBorder="1" applyAlignment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48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2.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="145" zoomScaleNormal="145" zoomScalePageLayoutView="0" workbookViewId="0" topLeftCell="A22">
      <selection activeCell="B25" sqref="B25"/>
    </sheetView>
  </sheetViews>
  <sheetFormatPr defaultColWidth="9.140625" defaultRowHeight="15"/>
  <cols>
    <col min="1" max="1" width="43.7109375" style="2" bestFit="1" customWidth="1"/>
    <col min="2" max="2" width="52.140625" style="2" customWidth="1"/>
    <col min="3" max="16384" width="9.140625" style="1" customWidth="1"/>
  </cols>
  <sheetData>
    <row r="1" spans="1:2" ht="15">
      <c r="A1" s="39" t="s">
        <v>0</v>
      </c>
      <c r="B1" s="39"/>
    </row>
    <row r="2" spans="1:2" ht="15">
      <c r="A2" s="39" t="s">
        <v>170</v>
      </c>
      <c r="B2" s="39"/>
    </row>
    <row r="3" spans="1:2" ht="15">
      <c r="A3" s="39" t="s">
        <v>185</v>
      </c>
      <c r="B3" s="39"/>
    </row>
    <row r="4" ht="15">
      <c r="A4" s="10"/>
    </row>
    <row r="5" spans="1:2" ht="15">
      <c r="A5" s="38" t="s">
        <v>1</v>
      </c>
      <c r="B5" s="38"/>
    </row>
    <row r="6" spans="1:2" ht="15">
      <c r="A6" s="11" t="s">
        <v>2</v>
      </c>
      <c r="B6" s="12" t="s">
        <v>171</v>
      </c>
    </row>
    <row r="7" spans="1:2" ht="15">
      <c r="A7" s="11" t="s">
        <v>3</v>
      </c>
      <c r="B7" s="12" t="s">
        <v>172</v>
      </c>
    </row>
    <row r="8" spans="1:2" ht="15">
      <c r="A8" s="11" t="s">
        <v>4</v>
      </c>
      <c r="B8" s="24" t="s">
        <v>173</v>
      </c>
    </row>
    <row r="9" spans="1:2" ht="15">
      <c r="A9" s="38" t="s">
        <v>5</v>
      </c>
      <c r="B9" s="38"/>
    </row>
    <row r="10" spans="1:2" ht="15">
      <c r="A10" s="11" t="s">
        <v>6</v>
      </c>
      <c r="B10" s="12" t="s">
        <v>174</v>
      </c>
    </row>
    <row r="11" spans="1:2" ht="15">
      <c r="A11" s="11" t="s">
        <v>7</v>
      </c>
      <c r="B11" s="12" t="s">
        <v>174</v>
      </c>
    </row>
    <row r="12" spans="1:2" ht="15">
      <c r="A12" s="11" t="s">
        <v>8</v>
      </c>
      <c r="B12" s="16" t="s">
        <v>175</v>
      </c>
    </row>
    <row r="13" spans="1:2" ht="15">
      <c r="A13" s="11" t="s">
        <v>9</v>
      </c>
      <c r="B13" s="12" t="s">
        <v>176</v>
      </c>
    </row>
    <row r="14" spans="1:2" ht="15">
      <c r="A14" s="38" t="s">
        <v>10</v>
      </c>
      <c r="B14" s="38"/>
    </row>
    <row r="15" spans="1:2" ht="15">
      <c r="A15" s="11" t="s">
        <v>11</v>
      </c>
      <c r="B15" s="12" t="s">
        <v>177</v>
      </c>
    </row>
    <row r="16" spans="1:2" ht="15">
      <c r="A16" s="11" t="s">
        <v>12</v>
      </c>
      <c r="B16" s="14" t="s">
        <v>178</v>
      </c>
    </row>
    <row r="17" spans="1:2" ht="15">
      <c r="A17" s="11" t="s">
        <v>13</v>
      </c>
      <c r="B17" s="15" t="s">
        <v>179</v>
      </c>
    </row>
    <row r="18" spans="1:2" ht="15" customHeight="1">
      <c r="A18" s="38" t="s">
        <v>14</v>
      </c>
      <c r="B18" s="38"/>
    </row>
    <row r="19" spans="1:2" ht="15">
      <c r="A19" s="11" t="s">
        <v>15</v>
      </c>
      <c r="B19" s="12" t="s">
        <v>180</v>
      </c>
    </row>
    <row r="20" spans="1:2" ht="15">
      <c r="A20" s="11" t="s">
        <v>16</v>
      </c>
      <c r="B20" s="13">
        <v>200625846</v>
      </c>
    </row>
    <row r="21" spans="1:2" ht="15">
      <c r="A21" s="38" t="s">
        <v>17</v>
      </c>
      <c r="B21" s="38"/>
    </row>
    <row r="22" spans="1:2" ht="15">
      <c r="A22" s="11" t="s">
        <v>18</v>
      </c>
      <c r="B22" s="12">
        <v>144</v>
      </c>
    </row>
    <row r="23" spans="1:2" ht="15">
      <c r="A23" s="11" t="s">
        <v>19</v>
      </c>
      <c r="B23" s="15" t="s">
        <v>181</v>
      </c>
    </row>
    <row r="24" spans="1:2" ht="15">
      <c r="A24" s="11" t="s">
        <v>20</v>
      </c>
      <c r="B24" s="12">
        <v>71150</v>
      </c>
    </row>
    <row r="25" spans="1:2" ht="15">
      <c r="A25" s="11" t="s">
        <v>21</v>
      </c>
      <c r="B25" s="12">
        <v>1726287</v>
      </c>
    </row>
    <row r="28" spans="1:2" ht="48.75" customHeight="1">
      <c r="A28" s="21" t="s">
        <v>167</v>
      </c>
      <c r="B28" s="22" t="s">
        <v>182</v>
      </c>
    </row>
    <row r="29" spans="1:2" ht="39.75" customHeight="1">
      <c r="A29" s="21" t="s">
        <v>168</v>
      </c>
      <c r="B29" s="22" t="s">
        <v>183</v>
      </c>
    </row>
    <row r="30" spans="1:2" ht="39.75" customHeight="1">
      <c r="A30" s="21" t="s">
        <v>169</v>
      </c>
      <c r="B30" s="22" t="s">
        <v>184</v>
      </c>
    </row>
    <row r="31" spans="1:2" ht="15">
      <c r="A31" s="23"/>
      <c r="B31" s="23"/>
    </row>
    <row r="32" spans="1:2" ht="15">
      <c r="A32" s="23"/>
      <c r="B32" s="23"/>
    </row>
    <row r="33" spans="1:2" ht="15">
      <c r="A33" s="23"/>
      <c r="B33" s="23"/>
    </row>
  </sheetData>
  <sheetProtection/>
  <mergeCells count="8">
    <mergeCell ref="A5:B5"/>
    <mergeCell ref="A9:B9"/>
    <mergeCell ref="A14:B14"/>
    <mergeCell ref="A18:B18"/>
    <mergeCell ref="A21:B21"/>
    <mergeCell ref="A1:B1"/>
    <mergeCell ref="A2:B2"/>
    <mergeCell ref="A3:B3"/>
  </mergeCells>
  <printOptions/>
  <pageMargins left="0.56" right="0.5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zoomScale="130" zoomScaleNormal="130" zoomScalePageLayoutView="0" workbookViewId="0" topLeftCell="A73">
      <selection activeCell="A91" sqref="A91"/>
    </sheetView>
  </sheetViews>
  <sheetFormatPr defaultColWidth="0" defaultRowHeight="15"/>
  <cols>
    <col min="1" max="1" width="80.7109375" style="4" bestFit="1" customWidth="1"/>
    <col min="2" max="2" width="7.140625" style="9" bestFit="1" customWidth="1"/>
    <col min="3" max="3" width="23.7109375" style="3" bestFit="1" customWidth="1"/>
    <col min="4" max="4" width="22.7109375" style="3" bestFit="1" customWidth="1"/>
    <col min="5" max="16384" width="0" style="3" hidden="1" customWidth="1"/>
  </cols>
  <sheetData>
    <row r="1" spans="1:4" ht="11.25">
      <c r="A1" s="40" t="s">
        <v>132</v>
      </c>
      <c r="B1" s="40"/>
      <c r="C1" s="40"/>
      <c r="D1" s="40"/>
    </row>
    <row r="2" spans="1:4" ht="11.25">
      <c r="A2" s="28" t="s">
        <v>22</v>
      </c>
      <c r="B2" s="29" t="s">
        <v>23</v>
      </c>
      <c r="C2" s="28" t="s">
        <v>24</v>
      </c>
      <c r="D2" s="28" t="s">
        <v>25</v>
      </c>
    </row>
    <row r="3" spans="1:4" ht="11.25">
      <c r="A3" s="25" t="s">
        <v>26</v>
      </c>
      <c r="B3" s="27"/>
      <c r="C3" s="25"/>
      <c r="D3" s="25"/>
    </row>
    <row r="4" spans="1:4" ht="11.25">
      <c r="A4" s="5" t="s">
        <v>27</v>
      </c>
      <c r="B4" s="8"/>
      <c r="C4" s="18"/>
      <c r="D4" s="18"/>
    </row>
    <row r="5" spans="1:4" ht="11.25">
      <c r="A5" s="6" t="s">
        <v>28</v>
      </c>
      <c r="B5" s="8" t="s">
        <v>119</v>
      </c>
      <c r="C5" s="32">
        <v>1736799</v>
      </c>
      <c r="D5" s="32">
        <v>1878887</v>
      </c>
    </row>
    <row r="6" spans="1:4" ht="11.25">
      <c r="A6" s="6" t="s">
        <v>29</v>
      </c>
      <c r="B6" s="8" t="s">
        <v>120</v>
      </c>
      <c r="C6" s="32">
        <v>877104</v>
      </c>
      <c r="D6" s="32">
        <v>1039827</v>
      </c>
    </row>
    <row r="7" spans="1:4" ht="11.25">
      <c r="A7" s="6" t="s">
        <v>30</v>
      </c>
      <c r="B7" s="7" t="s">
        <v>121</v>
      </c>
      <c r="C7" s="30">
        <f>C5-C6</f>
        <v>859695</v>
      </c>
      <c r="D7" s="30">
        <f>D5-D6</f>
        <v>839060</v>
      </c>
    </row>
    <row r="8" spans="1:4" ht="11.25">
      <c r="A8" s="5" t="s">
        <v>31</v>
      </c>
      <c r="B8" s="8"/>
      <c r="C8" s="18"/>
      <c r="D8" s="18"/>
    </row>
    <row r="9" spans="1:4" ht="11.25">
      <c r="A9" s="6" t="s">
        <v>32</v>
      </c>
      <c r="B9" s="8" t="s">
        <v>122</v>
      </c>
      <c r="C9" s="18">
        <v>0</v>
      </c>
      <c r="D9" s="18">
        <v>0</v>
      </c>
    </row>
    <row r="10" spans="1:4" ht="11.25">
      <c r="A10" s="6" t="s">
        <v>33</v>
      </c>
      <c r="B10" s="8" t="s">
        <v>123</v>
      </c>
      <c r="C10" s="18">
        <v>0</v>
      </c>
      <c r="D10" s="18">
        <v>0</v>
      </c>
    </row>
    <row r="11" spans="1:4" ht="11.25">
      <c r="A11" s="6" t="s">
        <v>34</v>
      </c>
      <c r="B11" s="7" t="s">
        <v>124</v>
      </c>
      <c r="C11" s="19">
        <f>C9-C10</f>
        <v>0</v>
      </c>
      <c r="D11" s="19">
        <f>D9-D10</f>
        <v>0</v>
      </c>
    </row>
    <row r="12" spans="1:4" ht="11.25">
      <c r="A12" s="5" t="s">
        <v>107</v>
      </c>
      <c r="B12" s="7" t="s">
        <v>125</v>
      </c>
      <c r="C12" s="19">
        <f>C13+C14+C15+C16+C17</f>
        <v>0</v>
      </c>
      <c r="D12" s="19">
        <f>D13+D14+D15+D16+D17</f>
        <v>0</v>
      </c>
    </row>
    <row r="13" spans="1:4" ht="11.25">
      <c r="A13" s="6" t="s">
        <v>35</v>
      </c>
      <c r="B13" s="8" t="s">
        <v>126</v>
      </c>
      <c r="C13" s="18">
        <v>0</v>
      </c>
      <c r="D13" s="18">
        <v>0</v>
      </c>
    </row>
    <row r="14" spans="1:4" ht="11.25">
      <c r="A14" s="6" t="s">
        <v>36</v>
      </c>
      <c r="B14" s="8" t="s">
        <v>127</v>
      </c>
      <c r="C14" s="18">
        <v>0</v>
      </c>
      <c r="D14" s="18">
        <v>0</v>
      </c>
    </row>
    <row r="15" spans="1:4" ht="11.25">
      <c r="A15" s="6" t="s">
        <v>37</v>
      </c>
      <c r="B15" s="8" t="s">
        <v>128</v>
      </c>
      <c r="C15" s="18">
        <v>0</v>
      </c>
      <c r="D15" s="18">
        <v>0</v>
      </c>
    </row>
    <row r="16" spans="1:4" ht="11.25">
      <c r="A16" s="6" t="s">
        <v>38</v>
      </c>
      <c r="B16" s="8" t="s">
        <v>129</v>
      </c>
      <c r="C16" s="18">
        <v>0</v>
      </c>
      <c r="D16" s="18">
        <v>0</v>
      </c>
    </row>
    <row r="17" spans="1:4" ht="11.25">
      <c r="A17" s="6" t="s">
        <v>39</v>
      </c>
      <c r="B17" s="8" t="s">
        <v>130</v>
      </c>
      <c r="C17" s="18">
        <v>0</v>
      </c>
      <c r="D17" s="18">
        <v>0</v>
      </c>
    </row>
    <row r="18" spans="1:4" ht="11.25">
      <c r="A18" s="6" t="s">
        <v>40</v>
      </c>
      <c r="B18" s="8" t="s">
        <v>131</v>
      </c>
      <c r="C18" s="18">
        <v>0</v>
      </c>
      <c r="D18" s="18">
        <v>0</v>
      </c>
    </row>
    <row r="19" spans="1:4" ht="11.25">
      <c r="A19" s="6" t="s">
        <v>41</v>
      </c>
      <c r="B19" s="8">
        <v>100</v>
      </c>
      <c r="C19" s="32">
        <v>21730</v>
      </c>
      <c r="D19" s="32">
        <v>21029</v>
      </c>
    </row>
    <row r="20" spans="1:4" ht="11.25">
      <c r="A20" s="6" t="s">
        <v>42</v>
      </c>
      <c r="B20" s="8">
        <v>110</v>
      </c>
      <c r="C20" s="18">
        <v>0</v>
      </c>
      <c r="D20" s="18">
        <v>0</v>
      </c>
    </row>
    <row r="21" spans="1:4" ht="11.25">
      <c r="A21" s="6" t="s">
        <v>43</v>
      </c>
      <c r="B21" s="8">
        <v>120</v>
      </c>
      <c r="C21" s="18">
        <v>0</v>
      </c>
      <c r="D21" s="18">
        <v>0</v>
      </c>
    </row>
    <row r="22" spans="1:4" ht="11.25">
      <c r="A22" s="5" t="s">
        <v>108</v>
      </c>
      <c r="B22" s="7">
        <v>130</v>
      </c>
      <c r="C22" s="19">
        <f>C7+C11+C12+C18+C19+C20+C21</f>
        <v>881425</v>
      </c>
      <c r="D22" s="19">
        <f>D7+D11+D12+D18+D19+D20+D21</f>
        <v>860089</v>
      </c>
    </row>
    <row r="23" spans="1:4" ht="11.25">
      <c r="A23" s="5" t="s">
        <v>44</v>
      </c>
      <c r="B23" s="8"/>
      <c r="C23" s="18"/>
      <c r="D23" s="18"/>
    </row>
    <row r="24" spans="1:4" ht="11.25">
      <c r="A24" s="5" t="s">
        <v>109</v>
      </c>
      <c r="B24" s="7">
        <v>140</v>
      </c>
      <c r="C24" s="19">
        <f>C25+C26+C27+C28</f>
        <v>7448453</v>
      </c>
      <c r="D24" s="19">
        <f>D25+D26+D27+D28</f>
        <v>8996355</v>
      </c>
    </row>
    <row r="25" spans="1:4" ht="11.25">
      <c r="A25" s="6" t="s">
        <v>45</v>
      </c>
      <c r="B25" s="8">
        <v>150</v>
      </c>
      <c r="C25" s="32">
        <v>33266</v>
      </c>
      <c r="D25" s="32">
        <v>32525</v>
      </c>
    </row>
    <row r="26" spans="1:4" ht="11.25">
      <c r="A26" s="6" t="s">
        <v>46</v>
      </c>
      <c r="B26" s="8">
        <v>160</v>
      </c>
      <c r="C26" s="18">
        <v>0</v>
      </c>
      <c r="D26" s="18">
        <v>0</v>
      </c>
    </row>
    <row r="27" spans="1:4" ht="11.25">
      <c r="A27" s="6" t="s">
        <v>47</v>
      </c>
      <c r="B27" s="8">
        <v>170</v>
      </c>
      <c r="C27" s="18">
        <v>0</v>
      </c>
      <c r="D27" s="18">
        <v>0</v>
      </c>
    </row>
    <row r="28" spans="1:4" ht="11.25">
      <c r="A28" s="6" t="s">
        <v>48</v>
      </c>
      <c r="B28" s="8">
        <v>180</v>
      </c>
      <c r="C28" s="32">
        <v>7415187</v>
      </c>
      <c r="D28" s="32">
        <v>8963830</v>
      </c>
    </row>
    <row r="29" spans="1:4" ht="11.25">
      <c r="A29" s="6" t="s">
        <v>49</v>
      </c>
      <c r="B29" s="8">
        <v>190</v>
      </c>
      <c r="C29" s="32">
        <v>0</v>
      </c>
      <c r="D29" s="32">
        <v>0</v>
      </c>
    </row>
    <row r="30" spans="1:4" ht="11.25">
      <c r="A30" s="6" t="s">
        <v>50</v>
      </c>
      <c r="B30" s="8">
        <v>200</v>
      </c>
      <c r="C30" s="32">
        <v>129257</v>
      </c>
      <c r="D30" s="32">
        <v>28406</v>
      </c>
    </row>
    <row r="31" spans="1:4" ht="11.25">
      <c r="A31" s="5" t="s">
        <v>110</v>
      </c>
      <c r="B31" s="7">
        <v>210</v>
      </c>
      <c r="C31" s="19">
        <f>C33+C35+C36+C37+C38+C39+C40+C41+C42</f>
        <v>2773826</v>
      </c>
      <c r="D31" s="19">
        <f>SUM(D32:D42)</f>
        <v>3412631</v>
      </c>
    </row>
    <row r="32" spans="1:4" ht="11.25">
      <c r="A32" s="6" t="s">
        <v>51</v>
      </c>
      <c r="B32" s="8">
        <v>211</v>
      </c>
      <c r="C32" s="32">
        <v>0</v>
      </c>
      <c r="D32" s="32">
        <v>0</v>
      </c>
    </row>
    <row r="33" spans="1:4" ht="11.25">
      <c r="A33" s="6" t="s">
        <v>52</v>
      </c>
      <c r="B33" s="8">
        <v>220</v>
      </c>
      <c r="C33" s="32">
        <v>2060840</v>
      </c>
      <c r="D33" s="32">
        <v>1277334</v>
      </c>
    </row>
    <row r="34" spans="1:4" ht="11.25">
      <c r="A34" s="6" t="s">
        <v>53</v>
      </c>
      <c r="B34" s="8">
        <v>230</v>
      </c>
      <c r="C34" s="32">
        <v>0</v>
      </c>
      <c r="D34" s="32">
        <v>0</v>
      </c>
    </row>
    <row r="35" spans="1:4" ht="11.25">
      <c r="A35" s="6" t="s">
        <v>54</v>
      </c>
      <c r="B35" s="8">
        <v>240</v>
      </c>
      <c r="C35" s="32">
        <v>0</v>
      </c>
      <c r="D35" s="32">
        <v>993921</v>
      </c>
    </row>
    <row r="36" spans="1:4" ht="11.25">
      <c r="A36" s="6" t="s">
        <v>55</v>
      </c>
      <c r="B36" s="8">
        <v>250</v>
      </c>
      <c r="C36" s="32">
        <v>288</v>
      </c>
      <c r="D36" s="32">
        <v>29</v>
      </c>
    </row>
    <row r="37" spans="1:4" ht="11.25">
      <c r="A37" s="6" t="s">
        <v>56</v>
      </c>
      <c r="B37" s="8">
        <v>260</v>
      </c>
      <c r="C37" s="32">
        <v>414415</v>
      </c>
      <c r="D37" s="32">
        <v>631306</v>
      </c>
    </row>
    <row r="38" spans="1:4" ht="11.25">
      <c r="A38" s="6" t="s">
        <v>57</v>
      </c>
      <c r="B38" s="8">
        <v>270</v>
      </c>
      <c r="C38" s="32">
        <v>168733</v>
      </c>
      <c r="D38" s="32">
        <v>378875</v>
      </c>
    </row>
    <row r="39" spans="1:4" ht="11.25">
      <c r="A39" s="6" t="s">
        <v>58</v>
      </c>
      <c r="B39" s="8">
        <v>280</v>
      </c>
      <c r="C39" s="32">
        <v>1482</v>
      </c>
      <c r="D39" s="32">
        <v>5376</v>
      </c>
    </row>
    <row r="40" spans="1:4" ht="11.25">
      <c r="A40" s="6" t="s">
        <v>59</v>
      </c>
      <c r="B40" s="8">
        <v>290</v>
      </c>
      <c r="C40" s="32">
        <v>0</v>
      </c>
      <c r="D40" s="32">
        <v>0</v>
      </c>
    </row>
    <row r="41" spans="1:4" ht="11.25">
      <c r="A41" s="6" t="s">
        <v>60</v>
      </c>
      <c r="B41" s="8">
        <v>300</v>
      </c>
      <c r="C41" s="32">
        <v>89343</v>
      </c>
      <c r="D41" s="32">
        <v>89896</v>
      </c>
    </row>
    <row r="42" spans="1:4" ht="11.25">
      <c r="A42" s="6" t="s">
        <v>61</v>
      </c>
      <c r="B42" s="8">
        <v>310</v>
      </c>
      <c r="C42" s="32">
        <v>38725</v>
      </c>
      <c r="D42" s="32">
        <v>35894</v>
      </c>
    </row>
    <row r="43" spans="1:4" ht="11.25">
      <c r="A43" s="5" t="s">
        <v>111</v>
      </c>
      <c r="B43" s="8">
        <v>320</v>
      </c>
      <c r="C43" s="19">
        <f>C44+C45+C46+C47</f>
        <v>425112</v>
      </c>
      <c r="D43" s="19">
        <f>D44+D45+D46+D47</f>
        <v>234791</v>
      </c>
    </row>
    <row r="44" spans="1:4" ht="11.25">
      <c r="A44" s="6" t="s">
        <v>62</v>
      </c>
      <c r="B44" s="8">
        <v>330</v>
      </c>
      <c r="C44" s="32">
        <v>12546</v>
      </c>
      <c r="D44" s="32">
        <v>28923</v>
      </c>
    </row>
    <row r="45" spans="1:4" ht="11.25">
      <c r="A45" s="6" t="s">
        <v>63</v>
      </c>
      <c r="B45" s="8">
        <v>340</v>
      </c>
      <c r="C45" s="32">
        <v>340765</v>
      </c>
      <c r="D45" s="32">
        <v>153786</v>
      </c>
    </row>
    <row r="46" spans="1:4" ht="11.25">
      <c r="A46" s="6" t="s">
        <v>64</v>
      </c>
      <c r="B46" s="8">
        <v>350</v>
      </c>
      <c r="C46" s="32">
        <v>0</v>
      </c>
      <c r="D46" s="32">
        <v>0</v>
      </c>
    </row>
    <row r="47" spans="1:4" ht="11.25">
      <c r="A47" s="6" t="s">
        <v>65</v>
      </c>
      <c r="B47" s="8">
        <v>360</v>
      </c>
      <c r="C47" s="32">
        <v>71801</v>
      </c>
      <c r="D47" s="32">
        <v>52082</v>
      </c>
    </row>
    <row r="48" spans="1:4" ht="11.25">
      <c r="A48" s="6" t="s">
        <v>66</v>
      </c>
      <c r="B48" s="8">
        <v>370</v>
      </c>
      <c r="C48" s="32">
        <v>0</v>
      </c>
      <c r="D48" s="32">
        <v>0</v>
      </c>
    </row>
    <row r="49" spans="1:4" ht="11.25">
      <c r="A49" s="6" t="s">
        <v>67</v>
      </c>
      <c r="B49" s="8">
        <v>380</v>
      </c>
      <c r="C49" s="32">
        <v>0</v>
      </c>
      <c r="D49" s="32">
        <v>0</v>
      </c>
    </row>
    <row r="50" spans="1:4" ht="11.25">
      <c r="A50" s="5" t="s">
        <v>112</v>
      </c>
      <c r="B50" s="8">
        <v>390</v>
      </c>
      <c r="C50" s="19">
        <f>C24+C29+C30+C31+C43+C48+C49</f>
        <v>10776648</v>
      </c>
      <c r="D50" s="19">
        <f>D24+D29+D30+D31+D43+D48+D49</f>
        <v>12672183</v>
      </c>
    </row>
    <row r="51" spans="1:4" ht="11.25">
      <c r="A51" s="5" t="s">
        <v>113</v>
      </c>
      <c r="B51" s="8">
        <v>400</v>
      </c>
      <c r="C51" s="19">
        <f>C22+C50</f>
        <v>11658073</v>
      </c>
      <c r="D51" s="19">
        <f>D22+D50</f>
        <v>13532272</v>
      </c>
    </row>
    <row r="52" spans="1:4" ht="11.25">
      <c r="A52" s="25" t="s">
        <v>68</v>
      </c>
      <c r="B52" s="26"/>
      <c r="C52" s="31"/>
      <c r="D52" s="31"/>
    </row>
    <row r="53" spans="1:4" ht="11.25">
      <c r="A53" s="5" t="s">
        <v>69</v>
      </c>
      <c r="B53" s="8"/>
      <c r="C53" s="18"/>
      <c r="D53" s="18"/>
    </row>
    <row r="54" spans="1:4" ht="11.25">
      <c r="A54" s="6" t="s">
        <v>70</v>
      </c>
      <c r="B54" s="8">
        <v>410</v>
      </c>
      <c r="C54" s="32">
        <v>806573</v>
      </c>
      <c r="D54" s="32">
        <v>949313</v>
      </c>
    </row>
    <row r="55" spans="1:4" ht="11.25">
      <c r="A55" s="6" t="s">
        <v>71</v>
      </c>
      <c r="B55" s="8">
        <v>420</v>
      </c>
      <c r="C55" s="32">
        <v>0</v>
      </c>
      <c r="D55" s="32">
        <v>0</v>
      </c>
    </row>
    <row r="56" spans="1:4" ht="11.25">
      <c r="A56" s="6" t="s">
        <v>72</v>
      </c>
      <c r="B56" s="8">
        <v>430</v>
      </c>
      <c r="C56" s="32">
        <v>344140</v>
      </c>
      <c r="D56" s="32">
        <v>352742</v>
      </c>
    </row>
    <row r="57" spans="1:4" ht="11.25">
      <c r="A57" s="6" t="s">
        <v>73</v>
      </c>
      <c r="B57" s="8">
        <v>440</v>
      </c>
      <c r="C57" s="32">
        <v>0</v>
      </c>
      <c r="D57" s="32">
        <v>0</v>
      </c>
    </row>
    <row r="58" spans="1:4" ht="11.25">
      <c r="A58" s="6" t="s">
        <v>74</v>
      </c>
      <c r="B58" s="8">
        <v>450</v>
      </c>
      <c r="C58" s="32">
        <v>318025</v>
      </c>
      <c r="D58" s="32">
        <v>387680</v>
      </c>
    </row>
    <row r="59" spans="1:4" ht="11.25">
      <c r="A59" s="6" t="s">
        <v>75</v>
      </c>
      <c r="B59" s="8">
        <v>460</v>
      </c>
      <c r="C59" s="32">
        <v>0</v>
      </c>
      <c r="D59" s="32">
        <v>0</v>
      </c>
    </row>
    <row r="60" spans="1:4" ht="11.25">
      <c r="A60" s="6" t="s">
        <v>76</v>
      </c>
      <c r="B60" s="8">
        <v>470</v>
      </c>
      <c r="C60" s="32">
        <v>0</v>
      </c>
      <c r="D60" s="32">
        <v>0</v>
      </c>
    </row>
    <row r="61" spans="1:4" ht="11.25">
      <c r="A61" s="5" t="s">
        <v>114</v>
      </c>
      <c r="B61" s="7">
        <v>480</v>
      </c>
      <c r="C61" s="19">
        <f>C54+C55+C56+C57+C58+C59+C60</f>
        <v>1468738</v>
      </c>
      <c r="D61" s="19">
        <f>D54+D55+D56+D57+D58+D59+D60</f>
        <v>1689735</v>
      </c>
    </row>
    <row r="62" spans="1:4" ht="11.25">
      <c r="A62" s="5" t="s">
        <v>77</v>
      </c>
      <c r="B62" s="8"/>
      <c r="C62" s="18"/>
      <c r="D62" s="18"/>
    </row>
    <row r="63" spans="1:4" ht="11.25">
      <c r="A63" s="5" t="s">
        <v>115</v>
      </c>
      <c r="B63" s="7">
        <v>490</v>
      </c>
      <c r="C63" s="19">
        <f>C65+C67+C68+C69+C70+C71+C72+C73+C74</f>
        <v>0</v>
      </c>
      <c r="D63" s="19">
        <f>D65+D67+D68+D69+D70+D71+D72+D73+D74</f>
        <v>0</v>
      </c>
    </row>
    <row r="64" spans="1:4" ht="11.25">
      <c r="A64" s="6" t="s">
        <v>78</v>
      </c>
      <c r="B64" s="8">
        <v>491</v>
      </c>
      <c r="C64" s="18">
        <f>C65+C67+C69+C71+C74</f>
        <v>0</v>
      </c>
      <c r="D64" s="18">
        <f>D65+D67+D69+D71+D74</f>
        <v>0</v>
      </c>
    </row>
    <row r="65" spans="1:4" ht="11.25">
      <c r="A65" s="6" t="s">
        <v>79</v>
      </c>
      <c r="B65" s="8">
        <v>500</v>
      </c>
      <c r="C65" s="18">
        <v>0</v>
      </c>
      <c r="D65" s="18">
        <v>0</v>
      </c>
    </row>
    <row r="66" spans="1:4" ht="11.25">
      <c r="A66" s="6" t="s">
        <v>80</v>
      </c>
      <c r="B66" s="8">
        <v>510</v>
      </c>
      <c r="C66" s="18">
        <v>0</v>
      </c>
      <c r="D66" s="18">
        <v>0</v>
      </c>
    </row>
    <row r="67" spans="1:4" ht="11.25">
      <c r="A67" s="6" t="s">
        <v>81</v>
      </c>
      <c r="B67" s="8">
        <v>520</v>
      </c>
      <c r="C67" s="18">
        <v>0</v>
      </c>
      <c r="D67" s="18">
        <v>0</v>
      </c>
    </row>
    <row r="68" spans="1:4" ht="11.25">
      <c r="A68" s="6" t="s">
        <v>82</v>
      </c>
      <c r="B68" s="8">
        <v>530</v>
      </c>
      <c r="C68" s="18">
        <v>0</v>
      </c>
      <c r="D68" s="18">
        <v>0</v>
      </c>
    </row>
    <row r="69" spans="1:4" ht="11.25">
      <c r="A69" s="6" t="s">
        <v>83</v>
      </c>
      <c r="B69" s="8">
        <v>540</v>
      </c>
      <c r="C69" s="18">
        <v>0</v>
      </c>
      <c r="D69" s="18">
        <v>0</v>
      </c>
    </row>
    <row r="70" spans="1:4" ht="11.25">
      <c r="A70" s="6" t="s">
        <v>84</v>
      </c>
      <c r="B70" s="8">
        <v>550</v>
      </c>
      <c r="C70" s="18">
        <v>0</v>
      </c>
      <c r="D70" s="18">
        <v>0</v>
      </c>
    </row>
    <row r="71" spans="1:4" ht="11.25">
      <c r="A71" s="6" t="s">
        <v>85</v>
      </c>
      <c r="B71" s="8">
        <v>560</v>
      </c>
      <c r="C71" s="18">
        <v>0</v>
      </c>
      <c r="D71" s="18">
        <v>0</v>
      </c>
    </row>
    <row r="72" spans="1:4" ht="11.25">
      <c r="A72" s="6" t="s">
        <v>86</v>
      </c>
      <c r="B72" s="8">
        <v>570</v>
      </c>
      <c r="C72" s="18">
        <v>0</v>
      </c>
      <c r="D72" s="18">
        <v>0</v>
      </c>
    </row>
    <row r="73" spans="1:4" ht="11.25">
      <c r="A73" s="6" t="s">
        <v>87</v>
      </c>
      <c r="B73" s="8">
        <v>580</v>
      </c>
      <c r="C73" s="18">
        <v>0</v>
      </c>
      <c r="D73" s="18">
        <v>0</v>
      </c>
    </row>
    <row r="74" spans="1:4" ht="11.25">
      <c r="A74" s="6" t="s">
        <v>88</v>
      </c>
      <c r="B74" s="8">
        <v>590</v>
      </c>
      <c r="C74" s="18">
        <v>0</v>
      </c>
      <c r="D74" s="18">
        <v>0</v>
      </c>
    </row>
    <row r="75" spans="1:4" ht="11.25">
      <c r="A75" s="5" t="s">
        <v>116</v>
      </c>
      <c r="B75" s="7">
        <v>600</v>
      </c>
      <c r="C75" s="19">
        <f>C78+C80+C81+C82+C83+C84+C85+C86+C87+C88+C89+C90+C91+C92+C93</f>
        <v>10189335</v>
      </c>
      <c r="D75" s="19">
        <f>D78+D80+D81+D82+D83+D84+D85+D86+D87+D88+D89+D90+D91+D92+D93</f>
        <v>11842537</v>
      </c>
    </row>
    <row r="76" spans="1:4" ht="11.25">
      <c r="A76" s="6" t="s">
        <v>89</v>
      </c>
      <c r="B76" s="7">
        <v>601</v>
      </c>
      <c r="C76" s="19">
        <f>C78+C80+C82+C84+C85+C86+C87+C88+C89+C93</f>
        <v>8150335</v>
      </c>
      <c r="D76" s="19">
        <f>D78+D80+D82+D84+D85+D86+D87+D88+D89+D93</f>
        <v>8927240</v>
      </c>
    </row>
    <row r="77" spans="1:4" ht="11.25">
      <c r="A77" s="6" t="s">
        <v>90</v>
      </c>
      <c r="B77" s="8">
        <v>602</v>
      </c>
      <c r="C77" s="32">
        <v>0</v>
      </c>
      <c r="D77" s="32">
        <v>0</v>
      </c>
    </row>
    <row r="78" spans="1:4" ht="11.25">
      <c r="A78" s="6" t="s">
        <v>91</v>
      </c>
      <c r="B78" s="8">
        <v>610</v>
      </c>
      <c r="C78" s="32">
        <v>7506231</v>
      </c>
      <c r="D78" s="32">
        <v>4106463</v>
      </c>
    </row>
    <row r="79" spans="1:4" ht="11.25">
      <c r="A79" s="6" t="s">
        <v>92</v>
      </c>
      <c r="B79" s="8">
        <v>620</v>
      </c>
      <c r="C79" s="32">
        <v>0</v>
      </c>
      <c r="D79" s="32">
        <v>0</v>
      </c>
    </row>
    <row r="80" spans="1:4" ht="11.25">
      <c r="A80" s="6" t="s">
        <v>93</v>
      </c>
      <c r="B80" s="8">
        <v>630</v>
      </c>
      <c r="C80" s="32">
        <v>0</v>
      </c>
      <c r="D80" s="32">
        <v>3552091</v>
      </c>
    </row>
    <row r="81" spans="1:4" ht="11.25">
      <c r="A81" s="6" t="s">
        <v>94</v>
      </c>
      <c r="B81" s="8">
        <v>640</v>
      </c>
      <c r="C81" s="32">
        <v>0</v>
      </c>
      <c r="D81" s="32">
        <v>0</v>
      </c>
    </row>
    <row r="82" spans="1:4" ht="11.25">
      <c r="A82" s="6" t="s">
        <v>95</v>
      </c>
      <c r="B82" s="8">
        <v>650</v>
      </c>
      <c r="C82" s="32">
        <v>0</v>
      </c>
      <c r="D82" s="32">
        <v>0</v>
      </c>
    </row>
    <row r="83" spans="1:4" ht="11.25">
      <c r="A83" s="6" t="s">
        <v>96</v>
      </c>
      <c r="B83" s="8">
        <v>660</v>
      </c>
      <c r="C83" s="32">
        <v>0</v>
      </c>
      <c r="D83" s="32">
        <v>0</v>
      </c>
    </row>
    <row r="84" spans="1:4" ht="11.25">
      <c r="A84" s="6" t="s">
        <v>97</v>
      </c>
      <c r="B84" s="8">
        <v>670</v>
      </c>
      <c r="C84" s="32">
        <v>352255</v>
      </c>
      <c r="D84" s="32">
        <v>630932</v>
      </c>
    </row>
    <row r="85" spans="1:4" ht="11.25">
      <c r="A85" s="6" t="s">
        <v>98</v>
      </c>
      <c r="B85" s="8">
        <v>680</v>
      </c>
      <c r="C85" s="32">
        <v>108872</v>
      </c>
      <c r="D85" s="32">
        <v>401470</v>
      </c>
    </row>
    <row r="86" spans="1:4" ht="11.25">
      <c r="A86" s="6" t="s">
        <v>99</v>
      </c>
      <c r="B86" s="8">
        <v>690</v>
      </c>
      <c r="C86" s="32">
        <v>0</v>
      </c>
      <c r="D86" s="32">
        <v>0</v>
      </c>
    </row>
    <row r="87" spans="1:4" ht="11.25">
      <c r="A87" s="6" t="s">
        <v>100</v>
      </c>
      <c r="B87" s="8">
        <v>700</v>
      </c>
      <c r="C87" s="32">
        <v>53926</v>
      </c>
      <c r="D87" s="32">
        <v>11720</v>
      </c>
    </row>
    <row r="88" spans="1:4" ht="11.25">
      <c r="A88" s="6" t="s">
        <v>101</v>
      </c>
      <c r="B88" s="8">
        <v>710</v>
      </c>
      <c r="C88" s="32">
        <v>1491</v>
      </c>
      <c r="D88" s="32">
        <v>2564</v>
      </c>
    </row>
    <row r="89" spans="1:4" ht="11.25">
      <c r="A89" s="6" t="s">
        <v>102</v>
      </c>
      <c r="B89" s="8">
        <v>720</v>
      </c>
      <c r="C89" s="32">
        <v>113047</v>
      </c>
      <c r="D89" s="32">
        <v>131974</v>
      </c>
    </row>
    <row r="90" spans="1:4" ht="11.25">
      <c r="A90" s="6" t="s">
        <v>103</v>
      </c>
      <c r="B90" s="8">
        <v>730</v>
      </c>
      <c r="C90" s="32">
        <v>2039000</v>
      </c>
      <c r="D90" s="32">
        <v>2915297</v>
      </c>
    </row>
    <row r="91" spans="1:4" ht="11.25">
      <c r="A91" s="6" t="s">
        <v>104</v>
      </c>
      <c r="B91" s="8">
        <v>740</v>
      </c>
      <c r="C91" s="32">
        <v>0</v>
      </c>
      <c r="D91" s="32">
        <v>0</v>
      </c>
    </row>
    <row r="92" spans="1:4" ht="11.25">
      <c r="A92" s="6" t="s">
        <v>105</v>
      </c>
      <c r="B92" s="8">
        <v>750</v>
      </c>
      <c r="C92" s="32">
        <v>0</v>
      </c>
      <c r="D92" s="32">
        <v>0</v>
      </c>
    </row>
    <row r="93" spans="1:4" ht="11.25">
      <c r="A93" s="6" t="s">
        <v>106</v>
      </c>
      <c r="B93" s="8">
        <v>760</v>
      </c>
      <c r="C93" s="32">
        <v>14513</v>
      </c>
      <c r="D93" s="32">
        <v>90026</v>
      </c>
    </row>
    <row r="94" spans="1:4" ht="11.25">
      <c r="A94" s="5" t="s">
        <v>117</v>
      </c>
      <c r="B94" s="7">
        <v>770</v>
      </c>
      <c r="C94" s="19">
        <f>C63+C75</f>
        <v>10189335</v>
      </c>
      <c r="D94" s="19">
        <f>D63+D75</f>
        <v>11842537</v>
      </c>
    </row>
    <row r="95" spans="1:4" ht="11.25">
      <c r="A95" s="5" t="s">
        <v>118</v>
      </c>
      <c r="B95" s="7">
        <v>780</v>
      </c>
      <c r="C95" s="19">
        <f>C61+C94</f>
        <v>11658073</v>
      </c>
      <c r="D95" s="19">
        <f>D61+D94</f>
        <v>13532272</v>
      </c>
    </row>
  </sheetData>
  <sheetProtection/>
  <mergeCells count="1">
    <mergeCell ref="A1:D1"/>
  </mergeCells>
  <printOptions/>
  <pageMargins left="0.49" right="0.44" top="0.7480314960629921" bottom="0.53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130" zoomScaleNormal="130" zoomScalePageLayoutView="0" workbookViewId="0" topLeftCell="A1">
      <selection activeCell="C33" sqref="C33"/>
    </sheetView>
  </sheetViews>
  <sheetFormatPr defaultColWidth="9.140625" defaultRowHeight="15"/>
  <cols>
    <col min="1" max="1" width="66.00390625" style="3" bestFit="1" customWidth="1"/>
    <col min="2" max="2" width="7.140625" style="3" bestFit="1" customWidth="1"/>
    <col min="3" max="6" width="15.140625" style="3" bestFit="1" customWidth="1"/>
    <col min="7" max="16384" width="9.140625" style="3" customWidth="1"/>
  </cols>
  <sheetData>
    <row r="1" spans="1:6" ht="11.25">
      <c r="A1" s="41" t="s">
        <v>133</v>
      </c>
      <c r="B1" s="41"/>
      <c r="C1" s="41"/>
      <c r="D1" s="41"/>
      <c r="E1" s="41"/>
      <c r="F1" s="41"/>
    </row>
    <row r="2" spans="1:6" ht="24" customHeight="1">
      <c r="A2" s="42" t="s">
        <v>22</v>
      </c>
      <c r="B2" s="42" t="s">
        <v>23</v>
      </c>
      <c r="C2" s="42" t="s">
        <v>134</v>
      </c>
      <c r="D2" s="42"/>
      <c r="E2" s="42" t="s">
        <v>135</v>
      </c>
      <c r="F2" s="42"/>
    </row>
    <row r="3" spans="1:6" ht="11.25">
      <c r="A3" s="42"/>
      <c r="B3" s="42"/>
      <c r="C3" s="17" t="s">
        <v>136</v>
      </c>
      <c r="D3" s="17" t="s">
        <v>137</v>
      </c>
      <c r="E3" s="17" t="s">
        <v>136</v>
      </c>
      <c r="F3" s="17" t="s">
        <v>137</v>
      </c>
    </row>
    <row r="4" spans="1:6" ht="11.25">
      <c r="A4" s="6" t="s">
        <v>138</v>
      </c>
      <c r="B4" s="8" t="s">
        <v>119</v>
      </c>
      <c r="C4" s="34">
        <v>23176585</v>
      </c>
      <c r="D4" s="33" t="s">
        <v>141</v>
      </c>
      <c r="E4" s="34">
        <v>30427830</v>
      </c>
      <c r="F4" s="33" t="s">
        <v>141</v>
      </c>
    </row>
    <row r="5" spans="1:6" ht="11.25">
      <c r="A5" s="6" t="s">
        <v>140</v>
      </c>
      <c r="B5" s="8" t="s">
        <v>122</v>
      </c>
      <c r="C5" s="33" t="s">
        <v>141</v>
      </c>
      <c r="D5" s="34">
        <v>21323257</v>
      </c>
      <c r="E5" s="33" t="s">
        <v>141</v>
      </c>
      <c r="F5" s="36">
        <v>28096472</v>
      </c>
    </row>
    <row r="6" spans="1:6" ht="11.25">
      <c r="A6" s="6" t="s">
        <v>142</v>
      </c>
      <c r="B6" s="7" t="s">
        <v>125</v>
      </c>
      <c r="C6" s="19">
        <v>1853327</v>
      </c>
      <c r="D6" s="19">
        <v>0</v>
      </c>
      <c r="E6" s="19">
        <f>E4-F5</f>
        <v>2331358</v>
      </c>
      <c r="F6" s="19">
        <v>0</v>
      </c>
    </row>
    <row r="7" spans="1:6" ht="11.25">
      <c r="A7" s="6" t="s">
        <v>143</v>
      </c>
      <c r="B7" s="7" t="s">
        <v>126</v>
      </c>
      <c r="C7" s="19">
        <v>0</v>
      </c>
      <c r="D7" s="20">
        <f>D8+D9+D10+D11</f>
        <v>2187935</v>
      </c>
      <c r="E7" s="19">
        <v>0</v>
      </c>
      <c r="F7" s="20">
        <f>F8+F9+F10+F11</f>
        <v>3256337</v>
      </c>
    </row>
    <row r="8" spans="1:6" ht="11.25">
      <c r="A8" s="6" t="s">
        <v>144</v>
      </c>
      <c r="B8" s="8" t="s">
        <v>127</v>
      </c>
      <c r="C8" s="18" t="s">
        <v>139</v>
      </c>
      <c r="D8" s="34">
        <v>252856.2</v>
      </c>
      <c r="E8" s="18" t="s">
        <v>139</v>
      </c>
      <c r="F8" s="36">
        <v>803810</v>
      </c>
    </row>
    <row r="9" spans="1:6" ht="11.25">
      <c r="A9" s="6" t="s">
        <v>145</v>
      </c>
      <c r="B9" s="8" t="s">
        <v>128</v>
      </c>
      <c r="C9" s="18" t="s">
        <v>139</v>
      </c>
      <c r="D9" s="34">
        <v>1623715.8</v>
      </c>
      <c r="E9" s="18" t="s">
        <v>139</v>
      </c>
      <c r="F9" s="36">
        <v>2030505</v>
      </c>
    </row>
    <row r="10" spans="1:6" ht="11.25">
      <c r="A10" s="6" t="s">
        <v>146</v>
      </c>
      <c r="B10" s="8" t="s">
        <v>129</v>
      </c>
      <c r="C10" s="18" t="s">
        <v>139</v>
      </c>
      <c r="D10" s="34">
        <v>311363</v>
      </c>
      <c r="E10" s="18" t="s">
        <v>139</v>
      </c>
      <c r="F10" s="36">
        <v>422022</v>
      </c>
    </row>
    <row r="11" spans="1:6" ht="11.25">
      <c r="A11" s="6" t="s">
        <v>147</v>
      </c>
      <c r="B11" s="8" t="s">
        <v>130</v>
      </c>
      <c r="C11" s="18" t="s">
        <v>139</v>
      </c>
      <c r="D11" s="34">
        <v>0</v>
      </c>
      <c r="E11" s="18" t="s">
        <v>139</v>
      </c>
      <c r="F11" s="34">
        <v>0</v>
      </c>
    </row>
    <row r="12" spans="1:6" ht="11.25">
      <c r="A12" s="6" t="s">
        <v>148</v>
      </c>
      <c r="B12" s="8" t="s">
        <v>131</v>
      </c>
      <c r="C12" s="34">
        <v>1651531.9</v>
      </c>
      <c r="D12" s="33" t="s">
        <v>141</v>
      </c>
      <c r="E12" s="34">
        <v>2584508</v>
      </c>
      <c r="F12" s="33" t="s">
        <v>141</v>
      </c>
    </row>
    <row r="13" spans="1:6" ht="11.25">
      <c r="A13" s="6" t="s">
        <v>149</v>
      </c>
      <c r="B13" s="7">
        <v>100</v>
      </c>
      <c r="C13" s="19">
        <f>C6-D7+C12</f>
        <v>1316923.9</v>
      </c>
      <c r="D13" s="19">
        <v>0</v>
      </c>
      <c r="E13" s="19">
        <f>E6-F7+E12</f>
        <v>1659529</v>
      </c>
      <c r="F13" s="19">
        <v>0</v>
      </c>
    </row>
    <row r="14" spans="1:6" ht="11.25">
      <c r="A14" s="6" t="s">
        <v>150</v>
      </c>
      <c r="B14" s="7">
        <v>110</v>
      </c>
      <c r="C14" s="19">
        <f>C15+C16+C17+C18+C19</f>
        <v>14879.1</v>
      </c>
      <c r="D14" s="19">
        <v>0</v>
      </c>
      <c r="E14" s="19">
        <f>E15+E16+E17+E18+E19</f>
        <v>67198</v>
      </c>
      <c r="F14" s="19">
        <v>0</v>
      </c>
    </row>
    <row r="15" spans="1:6" ht="11.25">
      <c r="A15" s="6" t="s">
        <v>151</v>
      </c>
      <c r="B15" s="8">
        <v>120</v>
      </c>
      <c r="C15" s="34">
        <v>0</v>
      </c>
      <c r="D15" s="18" t="s">
        <v>139</v>
      </c>
      <c r="E15" s="34">
        <v>0</v>
      </c>
      <c r="F15" s="18" t="s">
        <v>139</v>
      </c>
    </row>
    <row r="16" spans="1:6" ht="11.25">
      <c r="A16" s="6" t="s">
        <v>152</v>
      </c>
      <c r="B16" s="8">
        <v>130</v>
      </c>
      <c r="C16" s="34">
        <v>0</v>
      </c>
      <c r="D16" s="18" t="s">
        <v>139</v>
      </c>
      <c r="E16" s="34">
        <v>0</v>
      </c>
      <c r="F16" s="18" t="s">
        <v>139</v>
      </c>
    </row>
    <row r="17" spans="1:6" ht="11.25">
      <c r="A17" s="6" t="s">
        <v>153</v>
      </c>
      <c r="B17" s="8">
        <v>140</v>
      </c>
      <c r="C17" s="34">
        <v>0</v>
      </c>
      <c r="D17" s="18" t="s">
        <v>139</v>
      </c>
      <c r="E17" s="34">
        <v>0</v>
      </c>
      <c r="F17" s="18" t="s">
        <v>139</v>
      </c>
    </row>
    <row r="18" spans="1:6" ht="11.25">
      <c r="A18" s="6" t="s">
        <v>154</v>
      </c>
      <c r="B18" s="8">
        <v>150</v>
      </c>
      <c r="C18" s="34">
        <v>14879.1</v>
      </c>
      <c r="D18" s="18" t="s">
        <v>139</v>
      </c>
      <c r="E18" s="35">
        <v>67198</v>
      </c>
      <c r="F18" s="18" t="s">
        <v>139</v>
      </c>
    </row>
    <row r="19" spans="1:6" ht="11.25">
      <c r="A19" s="6" t="s">
        <v>155</v>
      </c>
      <c r="B19" s="8">
        <v>160</v>
      </c>
      <c r="C19" s="34">
        <v>0</v>
      </c>
      <c r="D19" s="18" t="s">
        <v>139</v>
      </c>
      <c r="E19" s="34">
        <v>0</v>
      </c>
      <c r="F19" s="18" t="s">
        <v>139</v>
      </c>
    </row>
    <row r="20" spans="1:6" ht="11.25">
      <c r="A20" s="6" t="s">
        <v>156</v>
      </c>
      <c r="B20" s="7">
        <v>170</v>
      </c>
      <c r="C20" s="19">
        <v>0</v>
      </c>
      <c r="D20" s="19">
        <f>D21+D22+D23+D24</f>
        <v>316256.4</v>
      </c>
      <c r="E20" s="19">
        <v>0</v>
      </c>
      <c r="F20" s="19">
        <f>F21+F22+F23+F24</f>
        <v>709604</v>
      </c>
    </row>
    <row r="21" spans="1:6" ht="11.25">
      <c r="A21" s="6" t="s">
        <v>157</v>
      </c>
      <c r="B21" s="8">
        <v>180</v>
      </c>
      <c r="C21" s="18" t="s">
        <v>139</v>
      </c>
      <c r="D21" s="34">
        <v>154499.6</v>
      </c>
      <c r="E21" s="18" t="s">
        <v>139</v>
      </c>
      <c r="F21" s="35">
        <v>308950</v>
      </c>
    </row>
    <row r="22" spans="1:6" ht="11.25">
      <c r="A22" s="6" t="s">
        <v>158</v>
      </c>
      <c r="B22" s="8">
        <v>190</v>
      </c>
      <c r="C22" s="18" t="s">
        <v>139</v>
      </c>
      <c r="D22" s="34"/>
      <c r="E22" s="18" t="s">
        <v>139</v>
      </c>
      <c r="F22" s="34">
        <v>0</v>
      </c>
    </row>
    <row r="23" spans="1:6" ht="11.25">
      <c r="A23" s="6" t="s">
        <v>159</v>
      </c>
      <c r="B23" s="8">
        <v>200</v>
      </c>
      <c r="C23" s="18" t="s">
        <v>139</v>
      </c>
      <c r="D23" s="34">
        <v>161756.8</v>
      </c>
      <c r="E23" s="18" t="s">
        <v>139</v>
      </c>
      <c r="F23" s="35">
        <v>400654</v>
      </c>
    </row>
    <row r="24" spans="1:6" ht="11.25">
      <c r="A24" s="6" t="s">
        <v>160</v>
      </c>
      <c r="B24" s="8">
        <v>210</v>
      </c>
      <c r="C24" s="18" t="s">
        <v>139</v>
      </c>
      <c r="D24" s="34">
        <v>0</v>
      </c>
      <c r="E24" s="18" t="s">
        <v>139</v>
      </c>
      <c r="F24" s="34">
        <v>0</v>
      </c>
    </row>
    <row r="25" spans="1:6" ht="11.25">
      <c r="A25" s="6" t="s">
        <v>161</v>
      </c>
      <c r="B25" s="7">
        <v>220</v>
      </c>
      <c r="C25" s="19">
        <f>C13+C14-D20</f>
        <v>1015546.6</v>
      </c>
      <c r="D25" s="19">
        <v>0</v>
      </c>
      <c r="E25" s="19">
        <f>E13+E14-F20</f>
        <v>1017123</v>
      </c>
      <c r="F25" s="19">
        <v>0</v>
      </c>
    </row>
    <row r="26" spans="1:6" ht="11.25">
      <c r="A26" s="6" t="s">
        <v>162</v>
      </c>
      <c r="B26" s="8">
        <v>230</v>
      </c>
      <c r="C26" s="18">
        <v>0</v>
      </c>
      <c r="D26" s="18">
        <v>0</v>
      </c>
      <c r="E26" s="18">
        <v>0</v>
      </c>
      <c r="F26" s="18">
        <v>0</v>
      </c>
    </row>
    <row r="27" spans="1:6" ht="11.25">
      <c r="A27" s="6" t="s">
        <v>163</v>
      </c>
      <c r="B27" s="7">
        <v>240</v>
      </c>
      <c r="C27" s="19">
        <f>C25-C26</f>
        <v>1015546.6</v>
      </c>
      <c r="D27" s="19">
        <v>0</v>
      </c>
      <c r="E27" s="19">
        <f>E25-E26</f>
        <v>1017123</v>
      </c>
      <c r="F27" s="19">
        <v>0</v>
      </c>
    </row>
    <row r="28" spans="1:6" ht="11.25">
      <c r="A28" s="6" t="s">
        <v>164</v>
      </c>
      <c r="B28" s="8">
        <v>250</v>
      </c>
      <c r="C28" s="18" t="s">
        <v>139</v>
      </c>
      <c r="D28" s="18">
        <v>641643.8</v>
      </c>
      <c r="E28" s="18" t="s">
        <v>139</v>
      </c>
      <c r="F28" s="18">
        <v>862470</v>
      </c>
    </row>
    <row r="29" spans="1:6" ht="11.25">
      <c r="A29" s="6" t="s">
        <v>165</v>
      </c>
      <c r="B29" s="8">
        <v>260</v>
      </c>
      <c r="C29" s="18" t="s">
        <v>139</v>
      </c>
      <c r="D29" s="37">
        <v>0</v>
      </c>
      <c r="E29" s="18" t="s">
        <v>139</v>
      </c>
      <c r="F29" s="35">
        <v>0</v>
      </c>
    </row>
    <row r="30" spans="1:6" ht="11.25">
      <c r="A30" s="6" t="s">
        <v>166</v>
      </c>
      <c r="B30" s="7">
        <v>270</v>
      </c>
      <c r="C30" s="19">
        <f>C27-D28-D29</f>
        <v>373902.79999999993</v>
      </c>
      <c r="D30" s="19">
        <v>0</v>
      </c>
      <c r="E30" s="19">
        <f>E27-F28-F29</f>
        <v>154653</v>
      </c>
      <c r="F30" s="19">
        <v>0</v>
      </c>
    </row>
  </sheetData>
  <sheetProtection/>
  <mergeCells count="5">
    <mergeCell ref="A1:F1"/>
    <mergeCell ref="A2:A3"/>
    <mergeCell ref="B2:B3"/>
    <mergeCell ref="C2:D2"/>
    <mergeCell ref="E2:F2"/>
  </mergeCells>
  <printOptions/>
  <pageMargins left="0.59" right="0.46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Oybek</dc:creator>
  <cp:keywords/>
  <dc:description/>
  <cp:lastModifiedBy>Oybek</cp:lastModifiedBy>
  <cp:lastPrinted>2016-04-27T07:26:06Z</cp:lastPrinted>
  <dcterms:created xsi:type="dcterms:W3CDTF">2014-10-27T05:54:01Z</dcterms:created>
  <dcterms:modified xsi:type="dcterms:W3CDTF">2016-10-25T06:37:55Z</dcterms:modified>
  <cp:category/>
  <cp:version/>
  <cp:contentType/>
  <cp:contentStatus/>
</cp:coreProperties>
</file>