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<sst xmlns="http://schemas.openxmlformats.org/spreadsheetml/2006/main" count="484" uniqueCount="332">
  <si>
    <t xml:space="preserve">ГОДОВОЙ ОТЧЕТ </t>
  </si>
  <si>
    <r>
      <t xml:space="preserve">Орган эмитента, утвердивший отчет – </t>
    </r>
    <r>
      <rPr>
        <b/>
        <sz val="8"/>
        <color indexed="8"/>
        <rFont val="Times New Roman"/>
        <family val="1"/>
      </rPr>
      <t>Годовое общее собрания акционеров общества</t>
    </r>
  </si>
  <si>
    <t>Дата изменений</t>
  </si>
  <si>
    <t>дата принятия решения</t>
  </si>
  <si>
    <t>дата вступления к обязанностям</t>
  </si>
  <si>
    <t>Ф.И.О.</t>
  </si>
  <si>
    <t>Должность</t>
  </si>
  <si>
    <t>Орган эмитента, принявший решение</t>
  </si>
  <si>
    <t>Избран (назначен) / выведен из состава (уволен,истечение срока полномочий)</t>
  </si>
  <si>
    <t>Наблюдательный совет</t>
  </si>
  <si>
    <t>Избрана (назначена)</t>
  </si>
  <si>
    <t>Орган эмитента, принявший решение о выпуске:</t>
  </si>
  <si>
    <t>ОСНОВНЫЕ СВЕДЕНИЯ О ДОПОЛНИТЕЛЬНО ВЫПУЩЕННЫХ ЦЕННЫХ БУМАГАХ В ОТЧЕТНОМ ГОДУ***</t>
  </si>
  <si>
    <t>Вид ценной бумаги:</t>
  </si>
  <si>
    <t>Количество ценных бумаг:</t>
  </si>
  <si>
    <t>Номинальная стоимость одной ценной бумаги:</t>
  </si>
  <si>
    <t>Дата государственной регистрации выпуска:</t>
  </si>
  <si>
    <t>Номер государственной регистрации выпуска:</t>
  </si>
  <si>
    <t>Способ размещения:</t>
  </si>
  <si>
    <t>Дата начала размещения:</t>
  </si>
  <si>
    <t>Дата окончания размещения:</t>
  </si>
  <si>
    <t>СУЩЕСТВЕННЫЕ ФАКТЫ В ДЕЯТЕЛЬНОСТИ ЭМИТЕНТА ЗА ОТЧЕТНЫЙ ГОД</t>
  </si>
  <si>
    <t>I. Долгосрочные активы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</si>
  <si>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</si>
  <si>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</si>
  <si>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</si>
  <si>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</si>
  <si>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</si>
  <si>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</si>
  <si>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</si>
  <si>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</si>
  <si>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</si>
  <si>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</si>
  <si>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</si>
  <si>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</si>
  <si>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</si>
  <si>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</si>
  <si>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</si>
  <si>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</si>
  <si>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</si>
  <si>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</si>
  <si>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</si>
  <si>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</si>
  <si>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</si>
  <si>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</si>
  <si>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</si>
  <si>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</si>
  <si>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</si>
  <si>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</si>
  <si>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</si>
  <si>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Долгосрочная дебиторская задолженность (0910, 0920, 0930, 0940)</t>
  </si>
  <si>
    <t>Долгосрочные отсроченные расходы (0950, 0960, 0990)</t>
  </si>
  <si>
    <t>II. Текущие активы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</si>
  <si>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</si>
  <si>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</si>
  <si>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</si>
  <si>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</si>
  <si>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</si>
  <si>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</si>
  <si>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из нее: просроченная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</si>
  <si>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</si>
  <si>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</si>
  <si>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</si>
  <si>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</si>
  <si>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</si>
  <si>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</si>
  <si>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</si>
  <si>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</si>
  <si>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</si>
  <si>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</si>
  <si>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</si>
  <si>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</si>
  <si>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</si>
  <si>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</si>
  <si>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>Краткосрочные инвестиции (5800)</t>
  </si>
  <si>
    <t>Прочие текущие активы (5900)</t>
  </si>
  <si>
    <t>Пассив</t>
  </si>
  <si>
    <t>I. Источники собственных средств</t>
  </si>
  <si>
    <t>Уставный капитал (8300)</t>
  </si>
  <si>
    <t>Добавленный капитал (8400)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</si>
  <si>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</si>
  <si>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</si>
  <si>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</si>
  <si>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>Целевые поступления (8800)</t>
  </si>
  <si>
    <t>Резервы предстоящих расходов и платежей (8900)</t>
  </si>
  <si>
    <t>II. Обязательства</t>
  </si>
  <si>
    <t>в том числе: долгосрочная кредиторская задолженность (стр.500+520+540+560+590)</t>
  </si>
  <si>
    <t>Долгосрочная задолженность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</si>
  <si>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</si>
  <si>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</si>
  <si>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</si>
  <si>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</si>
  <si>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</si>
  <si>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</si>
  <si>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</si>
  <si>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</si>
  <si>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</si>
  <si>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</si>
  <si>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</si>
  <si>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</si>
  <si>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</si>
  <si>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</si>
  <si>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</si>
  <si>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</si>
  <si>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Прочие отсроченные обязательства (6250, 6290)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</si>
  <si>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</si>
  <si>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</si>
  <si>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</si>
  <si>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</si>
  <si>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</si>
  <si>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</si>
  <si>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</si>
  <si>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</si>
  <si>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</si>
  <si>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</si>
  <si>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Актив</t>
  </si>
  <si>
    <t>х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</si>
  <si>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</si>
  <si>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</si>
  <si>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(стр.010-020)</t>
  </si>
  <si>
    <t>Расходы периода, всего (стр.050+060+070+080), в том числе:</t>
  </si>
  <si>
    <t>Расходы по реализации</t>
  </si>
  <si>
    <t>Административные расходы</t>
  </si>
  <si>
    <t>Прочие операционные расходы</t>
  </si>
  <si>
    <t>Расходы отчетного периода, исключаемые из налогооблагаемой базы в будущем</t>
  </si>
  <si>
    <t>Прочие доходы от основной деятельности</t>
  </si>
  <si>
    <t>Прибыль (убыток) от основной деятельности (стр.030-040+090)</t>
  </si>
  <si>
    <t>Доходы от финансовой деятельности, всего (стр.120+130+140+150+160), в том числе:</t>
  </si>
  <si>
    <t>Доходы в виде дивидендов</t>
  </si>
  <si>
    <t>Доходы в виде процентов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</si>
  <si>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</si>
  <si>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</si>
  <si>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</si>
  <si>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в том числе:</t>
  </si>
  <si>
    <t>Расходы в виде процентов</t>
  </si>
  <si>
    <t>Расходы в виде процентов по долгосрочной аренде (финансовому лизингу)</t>
  </si>
  <si>
    <t>Убытки от валютных курсовых разниц</t>
  </si>
  <si>
    <t>Прочие расходы по финансовой деятельности</t>
  </si>
  <si>
    <t>Прибыль (убыток) от общехозяйственной деятельности (стр.100+110-170)</t>
  </si>
  <si>
    <t>Чрезвычайные прибыли и убытки</t>
  </si>
  <si>
    <t>Прибыль (убыток) до уплаты налога на доходы (прибыль) (стр.220+/-230)</t>
  </si>
  <si>
    <t>Налог на доходы (прибыль)</t>
  </si>
  <si>
    <t>Прочие налоги и сборы от прибыли</t>
  </si>
  <si>
    <t>Чистая прибыль (убыток) отчетного периода (стр.240-250-260)</t>
  </si>
  <si>
    <t>доходы (прибыль)</t>
  </si>
  <si>
    <t>расходы (убытки)</t>
  </si>
  <si>
    <t>Наименование показателя</t>
  </si>
  <si>
    <t>Код стр.</t>
  </si>
  <si>
    <t>БУХГАЛТЕРСКИЙ БАЛАНС ДЛЯ АКЦИОНЕРНЫХ ОБЩЕСТВ (тыс. сум.)</t>
  </si>
  <si>
    <t>На начало отчетного периода</t>
  </si>
  <si>
    <t>На конец отчетного периода</t>
  </si>
  <si>
    <t>За соответ. период прошлого года</t>
  </si>
  <si>
    <t>За отчетный период</t>
  </si>
  <si>
    <t>ОТЧЕТ О ФИНАНСОВЫХ РЕЗУЛЬТАТАХ ДЛЯ АКЦИОНЕРНЫХ ОБЩЕСТВ (тыс. сум.)</t>
  </si>
  <si>
    <t>НАИМЕНОВАНИЕ ЭМИТЕНТА</t>
  </si>
  <si>
    <t>Полное:</t>
  </si>
  <si>
    <t>Сокращенное:</t>
  </si>
  <si>
    <t>Наименование биржевого тикера:</t>
  </si>
  <si>
    <t>КОНТАКТНЫЕ ДАННЫЕ</t>
  </si>
  <si>
    <t>Местонахождение:</t>
  </si>
  <si>
    <t>Почтовый адрес:</t>
  </si>
  <si>
    <t>Адрес электронной почты:*</t>
  </si>
  <si>
    <t>Официальный веб-сайт:*</t>
  </si>
  <si>
    <t>БАНКОВСКИЕ РЕКВИЗИТЫ</t>
  </si>
  <si>
    <t>РЕГИСТРАЦИОННЫЕ И ИДЕНТИФИКАЦИОННЫЕ НОМЕРА, ПРИСВОЕННЫЕ:</t>
  </si>
  <si>
    <t>Наименование обслуживающего банка:</t>
  </si>
  <si>
    <t>Номер расчетного счета:</t>
  </si>
  <si>
    <t>МФО:</t>
  </si>
  <si>
    <t>регистрирующим органом:</t>
  </si>
  <si>
    <t>органом государственной налоговой службы (ИНН):</t>
  </si>
  <si>
    <t>КФС:</t>
  </si>
  <si>
    <t xml:space="preserve">ОКПО: </t>
  </si>
  <si>
    <t>ОКОНХ:</t>
  </si>
  <si>
    <t>СОАТО:</t>
  </si>
  <si>
    <t>НОМЕРА, ПРИСВОЕННЫЕ ОРГАНОМ ГОСУДАРСТВЕННОЙ СТАТИСТИКИ:</t>
  </si>
  <si>
    <r>
      <t>Долгосрочные обязательства, всего</t>
    </r>
    <r>
      <rPr>
        <sz val="7"/>
        <color indexed="8"/>
        <rFont val="Times New Roman"/>
        <family val="1"/>
      </rPr>
      <t xml:space="preserve"> (стр.500+520+530+540+550+560+570+580+590)</t>
    </r>
  </si>
  <si>
    <r>
      <t xml:space="preserve">Итого по разделу II </t>
    </r>
    <r>
      <rPr>
        <sz val="7"/>
        <color indexed="8"/>
        <rFont val="Times New Roman"/>
        <family val="1"/>
      </rPr>
      <t xml:space="preserve"> (стр.490+600)</t>
    </r>
  </si>
  <si>
    <r>
      <t xml:space="preserve">Всего по пассиву баланса </t>
    </r>
    <r>
      <rPr>
        <sz val="7"/>
        <color indexed="8"/>
        <rFont val="Times New Roman"/>
        <family val="1"/>
      </rPr>
      <t>(стр.480+770)</t>
    </r>
  </si>
  <si>
    <r>
      <t xml:space="preserve">I Итого по разделу I </t>
    </r>
    <r>
      <rPr>
        <sz val="7"/>
        <color indexed="8"/>
        <rFont val="Times New Roman"/>
        <family val="1"/>
      </rPr>
      <t xml:space="preserve"> (стр.410+420+430-440+450+460+470)</t>
    </r>
  </si>
  <si>
    <r>
      <t>Товарно-материальные запасы,</t>
    </r>
    <r>
      <rPr>
        <sz val="7"/>
        <color indexed="8"/>
        <rFont val="Times New Roman"/>
        <family val="1"/>
      </rPr>
      <t xml:space="preserve"> всего (стр.150+160+170+180), в том числе:</t>
    </r>
  </si>
  <si>
    <r>
      <t>Дебиторы,</t>
    </r>
    <r>
      <rPr>
        <sz val="7"/>
        <color indexed="8"/>
        <rFont val="Times New Roman"/>
        <family val="1"/>
      </rPr>
      <t xml:space="preserve"> всего (стр.220+240+250+260+270+280+290+300+310)</t>
    </r>
  </si>
  <si>
    <r>
      <t xml:space="preserve">Денежные средства, </t>
    </r>
    <r>
      <rPr>
        <sz val="7"/>
        <color indexed="8"/>
        <rFont val="Times New Roman"/>
        <family val="1"/>
      </rPr>
      <t>всего (стр.330+340+350+360), в том числе:</t>
    </r>
  </si>
  <si>
    <r>
      <t xml:space="preserve">Итого по разделу II </t>
    </r>
    <r>
      <rPr>
        <sz val="7"/>
        <color indexed="8"/>
        <rFont val="Times New Roman"/>
        <family val="1"/>
      </rPr>
      <t xml:space="preserve"> (стр. 140+190+200+210+320+370+380)</t>
    </r>
  </si>
  <si>
    <r>
      <t>Всего по активу баланса</t>
    </r>
    <r>
      <rPr>
        <sz val="7"/>
        <color indexed="8"/>
        <rFont val="Times New Roman"/>
        <family val="1"/>
      </rPr>
      <t xml:space="preserve"> (стр.130+стр.390)</t>
    </r>
  </si>
  <si>
    <r>
      <t xml:space="preserve">Долгосрочные инвестиции, </t>
    </r>
    <r>
      <rPr>
        <sz val="7"/>
        <color indexed="8"/>
        <rFont val="Times New Roman"/>
        <family val="1"/>
      </rPr>
      <t>всего (стр.040+050+060+070+080), в том числе:</t>
    </r>
  </si>
  <si>
    <r>
      <t xml:space="preserve">Итого по разделу I </t>
    </r>
    <r>
      <rPr>
        <sz val="7"/>
        <color indexed="8"/>
        <rFont val="Times New Roman"/>
        <family val="1"/>
      </rPr>
      <t xml:space="preserve"> (стр. 012+022+030+090+100+110+120)</t>
    </r>
  </si>
  <si>
    <t>ПОКАЗАТЕЛИ ФИНАНСОВО – ЭКОНОМИЧЕСКОГО СОСТОЯНИЯ ЭМИТЕНТА</t>
  </si>
  <si>
    <t>Коэффициент рентабельности уставного капитала:</t>
  </si>
  <si>
    <t>Коэффициент покрытия общий платежеспособности:</t>
  </si>
  <si>
    <t xml:space="preserve">Коэффициент абсолютной ликвидности: </t>
  </si>
  <si>
    <t>Коэффициент соотношения собственных и привлеченных средств:</t>
  </si>
  <si>
    <t>Соотношение собственных и заемных средств эмитента:</t>
  </si>
  <si>
    <t>ОБЪЕМ НАЧИСЛЕННЫХ ДОХОДОВ ПО ЦЕННЫМ БУМАГАМ В ОТЧЕТНОМ ГОДУ</t>
  </si>
  <si>
    <t>По простым акциям</t>
  </si>
  <si>
    <t>в сумах на одну акцию:</t>
  </si>
  <si>
    <t>в процентах к номинальной стоимости одной акции:</t>
  </si>
  <si>
    <t>По привилегированным акциям</t>
  </si>
  <si>
    <t>По иным ценным бумагам</t>
  </si>
  <si>
    <t>в сумах на одну ценную бумагу:</t>
  </si>
  <si>
    <t>в процентах к номинальной стоимости одной ценной бумаги:</t>
  </si>
  <si>
    <t>по итогам отчетного периода (в сумах):</t>
  </si>
  <si>
    <t>по итогам предыдущих периодов (в сумах):</t>
  </si>
  <si>
    <t>ИМЕЮЩАЯСЯ ЗАДОЛЖЕННОСТЬ ПО ВЫПЛАТЕ ДОХОДОВ ПО ЦЕННЫМ БУМАГАМ</t>
  </si>
  <si>
    <t>нет</t>
  </si>
  <si>
    <t>№</t>
  </si>
  <si>
    <t>Наименование существенного факта</t>
  </si>
  <si>
    <t>№ сущ. факта</t>
  </si>
  <si>
    <t>Дата наступления сущ. факта</t>
  </si>
  <si>
    <t xml:space="preserve">Дата публикации сущ. факта
</t>
  </si>
  <si>
    <t>Решения, принятые высшим органом управления эмитента</t>
  </si>
  <si>
    <t>06</t>
  </si>
  <si>
    <t>СВЕДЕНИЯ О РЕЗУЛЬТАТАХ АУДИТОРСКОЙ ПРОВЕРКИ</t>
  </si>
  <si>
    <t>Наименование аудиторской организации:</t>
  </si>
  <si>
    <t>Дата выдачи лицензии:</t>
  </si>
  <si>
    <t>Номер лицензии:</t>
  </si>
  <si>
    <t>Вид заключения:</t>
  </si>
  <si>
    <t>Дата выдачи аудиторского заключения:</t>
  </si>
  <si>
    <t>Номер аудиторского заключения:</t>
  </si>
  <si>
    <t>Ф.И.О. аудитора (аудиторов), проводившего проверку:</t>
  </si>
  <si>
    <t>Копия аудиторского заключения:</t>
  </si>
  <si>
    <t>Положительное</t>
  </si>
  <si>
    <t>б/н</t>
  </si>
  <si>
    <t>СПИСОК АФФИЛИРОВАННЫХ ЛИЦ (по состоянию на конец отчетного года)</t>
  </si>
  <si>
    <t>СПИСОК ЗАКЛЮЧЕННЫХ СДЕЛОК С АФФИЛИРОВАННЫМИ ЛИЦАМИ ОТЧЕТНОМ ГОДУ</t>
  </si>
  <si>
    <t>СПИСОК ЗАКЛЮЧЕННЫХ КРУПНЫХ СДЕЛОК В ОТЧЕТНОМ ГОДУ</t>
  </si>
  <si>
    <t>Ф.И.О. или полное наименование</t>
  </si>
  <si>
    <t>Местонахождение (местожительство) (государство, область, город, район)</t>
  </si>
  <si>
    <t>Основание, по которому они признаются аффил. лицами</t>
  </si>
  <si>
    <t>Дата наступления</t>
  </si>
  <si>
    <t>Дата заключения сделки</t>
  </si>
  <si>
    <t>Ф.И.О. или полное наименование контрагента</t>
  </si>
  <si>
    <t>Предмет сделки</t>
  </si>
  <si>
    <t>Сумма</t>
  </si>
  <si>
    <t>Орган эмитента, принявший решение по сделкам</t>
  </si>
  <si>
    <t>Полные формулировки решений, принятых по сделкам</t>
  </si>
  <si>
    <t>Кем является эмитент по сделке (приобретателем /отчуждателем товаров и услуг)</t>
  </si>
  <si>
    <t xml:space="preserve">Ф.И.О. руководителя исполнительного органа: </t>
  </si>
  <si>
    <t>Ф.И.О. главного бухгалтера:</t>
  </si>
  <si>
    <t xml:space="preserve">Ф.И.О. уполномоченного лица, разместившего информацию на веб-сайте: </t>
  </si>
  <si>
    <t>Приложения №1 к данному отчету</t>
  </si>
  <si>
    <t>Общее собрания акционеров</t>
  </si>
  <si>
    <t xml:space="preserve">Ревизионная комиссия </t>
  </si>
  <si>
    <t>Избран (назначен)</t>
  </si>
  <si>
    <t>ИЗМЕНЕНИЯ В СОСТАВЕ НАБЛЮДАТЕЛЬНОГО СОВЕТА, РЕВИЗИОННОЙ КОМИССИИ ИЛИ ИСПОЛНИТЕЛЬНОГО ОРГАНА</t>
  </si>
  <si>
    <t>по итогам 2015 года</t>
  </si>
  <si>
    <t>08</t>
  </si>
  <si>
    <t>Изменение в составе наблюдательного совета, ревизионной комиссии или исполнительного органа</t>
  </si>
  <si>
    <t>Текущие обязательства, (стр.610+630+640+650+660+670+680+690+700+710+720+730+740+750+760)</t>
  </si>
  <si>
    <r>
      <t xml:space="preserve">Дата утверждения отчета – </t>
    </r>
    <r>
      <rPr>
        <b/>
        <sz val="8"/>
        <color indexed="8"/>
        <rFont val="Times New Roman"/>
        <family val="1"/>
      </rPr>
      <t>27 мая 2016 года</t>
    </r>
  </si>
  <si>
    <t>АКЦИОНЕРНОГО ОБЩЕСТВА TOSHKENT VILOYATI «DORI – DARMON»</t>
  </si>
  <si>
    <t>Акционерное общество Toshkent viloyati «DORI – DARMON»</t>
  </si>
  <si>
    <t>АО Toshkent viloyati «DORI – DARMON»</t>
  </si>
  <si>
    <t>TVDR</t>
  </si>
  <si>
    <t>город Ташкент, Яккасарайский район, улица Юсуф Хос Хожиб, 28</t>
  </si>
  <si>
    <t>fayziev@umail.uz</t>
  </si>
  <si>
    <t>www.toshkentviloyatdd.uz</t>
  </si>
  <si>
    <t>2021 0000 2001 1786 2001</t>
  </si>
  <si>
    <t>00895</t>
  </si>
  <si>
    <t>02018576</t>
  </si>
  <si>
    <t>71150</t>
  </si>
  <si>
    <t>1726287</t>
  </si>
  <si>
    <t>Мирзо Улугбекский филиал НБ ВЭД РУз</t>
  </si>
  <si>
    <t>Аудиторская организация ООО «MAGNIT FINANS»</t>
  </si>
  <si>
    <t>21 февраля 2014 года</t>
  </si>
  <si>
    <t>№00732</t>
  </si>
  <si>
    <t>10 февраля 2016 года</t>
  </si>
  <si>
    <t>Мамажанов Л.</t>
  </si>
  <si>
    <t>№11-001022 от 15 сентября 2014 года</t>
  </si>
  <si>
    <t>акция простая именная бездокументарная</t>
  </si>
  <si>
    <t>Годовое общее собрания акциянеров от 29 мая 2015 года</t>
  </si>
  <si>
    <t>881500 штук</t>
  </si>
  <si>
    <t>915 сум</t>
  </si>
  <si>
    <t>14 сентября 2015 года</t>
  </si>
  <si>
    <t>L0153-6</t>
  </si>
  <si>
    <t>Мазкур чиқарилаётган акциялар ёпиқ обуна орқали, аввал жойлаштирилган паст номиналдаги акцияларни номинал қиймати оширилган акцияларга айирбошланиши йўли билан жойлаштирилади.</t>
  </si>
  <si>
    <t>28 сентября 2015 года</t>
  </si>
  <si>
    <t>Разаков Илёз Жаббарович</t>
  </si>
  <si>
    <t>Иногамов Абдувохид Гафуржанович</t>
  </si>
  <si>
    <t>Назаров Уктам Сулайманович</t>
  </si>
  <si>
    <t>Акилханов Олимжон Бакирханович</t>
  </si>
  <si>
    <t>Эшбоев Ёркил Норкулович</t>
  </si>
  <si>
    <t>Эргашев Аббосали Юлдашевич</t>
  </si>
  <si>
    <t>Омаров Шерзод Юлчибаевич</t>
  </si>
  <si>
    <t>Ким Олег Владимирович</t>
  </si>
  <si>
    <t xml:space="preserve">Каримов Абдубосит Абдушукурович </t>
  </si>
  <si>
    <t xml:space="preserve">Мухторов Абдумухит </t>
  </si>
  <si>
    <t>Файзиев Мирмасуд Салихович</t>
  </si>
  <si>
    <t xml:space="preserve">Джураева Мухайё Мирсабитовна </t>
  </si>
  <si>
    <t xml:space="preserve">Мухамедова Зухра Абдурахимовна </t>
  </si>
  <si>
    <t xml:space="preserve">Алимбаева Хабиба Бахрамовна </t>
  </si>
  <si>
    <t xml:space="preserve">Мухитдинова Зухра Абдурасизовна </t>
  </si>
  <si>
    <t>Председатель правления</t>
  </si>
  <si>
    <t>член Правления</t>
  </si>
  <si>
    <t>29 мая 2015 года</t>
  </si>
  <si>
    <t>45 сум</t>
  </si>
  <si>
    <t>5,6%</t>
  </si>
  <si>
    <t>32</t>
  </si>
  <si>
    <t>Начисление доходов по ценным бумагам</t>
  </si>
  <si>
    <t>Наступление сроков исполнения обязательств эмитента перед владельцами его ценных бумаг</t>
  </si>
  <si>
    <t>31</t>
  </si>
  <si>
    <t>Выпуск ценных бумаг</t>
  </si>
  <si>
    <t>25</t>
  </si>
  <si>
    <t>Заключение сделки с аффилированным лицом</t>
  </si>
  <si>
    <t>21</t>
  </si>
  <si>
    <t>Razakov Ilez Jabarovich</t>
  </si>
  <si>
    <t>Inogamov Abduvaxit Gapurdjanovich</t>
  </si>
  <si>
    <t>Nazarov Uktam Sulaymonovich</t>
  </si>
  <si>
    <t>Akilxanov Olimdjon Bakirxanovich</t>
  </si>
  <si>
    <t>Eshbayev Yorqul Norqulovich</t>
  </si>
  <si>
    <t>Fayziyev Mirmasud Salixovich</t>
  </si>
  <si>
    <t>Karimov Abdubasit Abdishukurovich</t>
  </si>
  <si>
    <t>Djurayeva Muxayyo Mirsabitovna</t>
  </si>
  <si>
    <t>Muxtarov Abdumuxit</t>
  </si>
  <si>
    <t>Alimbayeva Xabiba Baxramovna</t>
  </si>
  <si>
    <t>Muxamedova Zuxra Abduraximovna</t>
  </si>
  <si>
    <t>Muxitdinova Zuxra Abdurasizovna</t>
  </si>
  <si>
    <t>Акционерная компания «ДОРИ-ДАРМОН»</t>
  </si>
  <si>
    <t>Общество с ограниченной ответственностью «DORI – DARMON – GARANT»</t>
  </si>
  <si>
    <t>Республика Узбекистан, город Ташкент, Юнусободский район</t>
  </si>
  <si>
    <t>Республика Узбекистан, город Ташкент, Шайхантахурский район</t>
  </si>
  <si>
    <t>Республика Узбекистан, город Ташкент, Чиланзарский район</t>
  </si>
  <si>
    <t>Республика Узбекистан, город Ташкент, Яккасарайский район</t>
  </si>
  <si>
    <t>Республика Узбекистан, город Ташкент, Учтепинский район</t>
  </si>
  <si>
    <t>Республика Узбекистан, город Ташкент, Алмазарский район</t>
  </si>
  <si>
    <t>Республика Узбекистан, город Ташкент, Сергелийский район</t>
  </si>
  <si>
    <t>город Ташкент, Шайхантахурский район, площадь Чорсу, 21</t>
  </si>
  <si>
    <t>город Ташкент, Алмазарский район, улица Янги Олмазор, 1А</t>
  </si>
  <si>
    <t>Член исполнительного органа</t>
  </si>
  <si>
    <t>Владеет 35% голосующих акций общества</t>
  </si>
  <si>
    <t>Владеет 34,90% голосующих акций общества</t>
  </si>
  <si>
    <t>Джураева Мухайё Мирсабитовна</t>
  </si>
  <si>
    <t>Кадиров Ойбек Батирович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</si>
</sst>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_₽"/>
    <numFmt numFmtId="165" formatCode="0.000"/>
    <numFmt numFmtId="166" formatCode="#,##0.0"/>
    <numFmt numFmtId="167" formatCode="#,##0.00_р_."/>
    <numFmt numFmtId="168" formatCode="#,##0.0\ _₽"/>
    <numFmt numFmtId="169" formatCode="#,##0.00\ _₽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Times New Roman"/>
      <family val="1"/>
    </font>
    <font>
      <b/>
      <sz val="8"/>
      <color theme="1"/>
      <name val="Calibri"/>
      <family val="2"/>
    </font>
    <font>
      <b/>
      <sz val="7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wrapText="1"/>
    </xf>
    <xf numFmtId="4" fontId="46" fillId="0" borderId="11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3" fontId="46" fillId="0" borderId="11" xfId="0" applyNumberFormat="1" applyFont="1" applyFill="1" applyBorder="1" applyAlignment="1">
      <alignment horizontal="center" wrapText="1"/>
    </xf>
    <xf numFmtId="0" fontId="46" fillId="0" borderId="14" xfId="0" applyFont="1" applyFill="1" applyBorder="1" applyAlignment="1">
      <alignment horizontal="center" wrapText="1"/>
    </xf>
    <xf numFmtId="169" fontId="46" fillId="0" borderId="14" xfId="0" applyNumberFormat="1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4" fontId="47" fillId="0" borderId="11" xfId="0" applyNumberFormat="1" applyFont="1" applyFill="1" applyBorder="1" applyAlignment="1">
      <alignment horizontal="center" wrapText="1"/>
    </xf>
    <xf numFmtId="4" fontId="47" fillId="0" borderId="14" xfId="0" applyNumberFormat="1" applyFont="1" applyFill="1" applyBorder="1" applyAlignment="1">
      <alignment horizontal="center" wrapText="1"/>
    </xf>
    <xf numFmtId="4" fontId="4" fillId="0" borderId="11" xfId="53" applyNumberFormat="1" applyFont="1" applyFill="1" applyBorder="1" applyAlignment="1" applyProtection="1">
      <alignment horizontal="center" wrapText="1"/>
      <protection hidden="1" locked="0"/>
    </xf>
    <xf numFmtId="4" fontId="4" fillId="0" borderId="14" xfId="53" applyNumberFormat="1" applyFont="1" applyFill="1" applyBorder="1" applyAlignment="1" applyProtection="1">
      <alignment horizontal="center" wrapText="1"/>
      <protection hidden="1" locked="0"/>
    </xf>
    <xf numFmtId="4" fontId="4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4" fontId="4" fillId="0" borderId="14" xfId="53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4" xfId="53" applyNumberFormat="1" applyFont="1" applyFill="1" applyBorder="1" applyAlignment="1" applyProtection="1">
      <alignment horizontal="center" vertical="center" wrapText="1"/>
      <protection hidden="1" locked="0"/>
    </xf>
    <xf numFmtId="0" fontId="47" fillId="0" borderId="14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167" fontId="46" fillId="0" borderId="11" xfId="0" applyNumberFormat="1" applyFont="1" applyFill="1" applyBorder="1" applyAlignment="1">
      <alignment horizontal="center" wrapText="1"/>
    </xf>
    <xf numFmtId="4" fontId="46" fillId="0" borderId="14" xfId="0" applyNumberFormat="1" applyFont="1" applyFill="1" applyBorder="1" applyAlignment="1">
      <alignment horizontal="center" wrapText="1"/>
    </xf>
    <xf numFmtId="3" fontId="46" fillId="0" borderId="14" xfId="0" applyNumberFormat="1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4" fontId="47" fillId="0" borderId="13" xfId="0" applyNumberFormat="1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14" fontId="46" fillId="0" borderId="14" xfId="0" applyNumberFormat="1" applyFont="1" applyFill="1" applyBorder="1" applyAlignment="1">
      <alignment horizontal="center" vertical="center" wrapText="1"/>
    </xf>
    <xf numFmtId="14" fontId="46" fillId="0" borderId="14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right" vertical="center" wrapText="1" indent="1"/>
    </xf>
    <xf numFmtId="0" fontId="47" fillId="0" borderId="11" xfId="0" applyFont="1" applyFill="1" applyBorder="1" applyAlignment="1">
      <alignment horizontal="right" vertical="center" wrapText="1" indent="1"/>
    </xf>
    <xf numFmtId="0" fontId="46" fillId="0" borderId="14" xfId="0" applyFont="1" applyFill="1" applyBorder="1" applyAlignment="1">
      <alignment horizontal="right" vertical="center" wrapText="1" indent="1"/>
    </xf>
    <xf numFmtId="0" fontId="47" fillId="0" borderId="14" xfId="0" applyFont="1" applyFill="1" applyBorder="1" applyAlignment="1">
      <alignment horizontal="right" vertical="center" wrapText="1" inden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right" vertical="center" wrapText="1" indent="1"/>
    </xf>
    <xf numFmtId="4" fontId="47" fillId="0" borderId="14" xfId="0" applyNumberFormat="1" applyFont="1" applyFill="1" applyBorder="1" applyAlignment="1">
      <alignment horizontal="right" vertical="center" wrapText="1" indent="1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right" vertical="center"/>
    </xf>
    <xf numFmtId="167" fontId="4" fillId="0" borderId="14" xfId="0" applyNumberFormat="1" applyFont="1" applyFill="1" applyBorder="1" applyAlignment="1">
      <alignment horizontal="right" vertical="center"/>
    </xf>
    <xf numFmtId="0" fontId="47" fillId="0" borderId="2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/>
    </xf>
    <xf numFmtId="14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left" vertical="center"/>
    </xf>
    <xf numFmtId="0" fontId="46" fillId="0" borderId="27" xfId="0" applyFont="1" applyFill="1" applyBorder="1" applyAlignment="1">
      <alignment horizontal="left" vertical="center"/>
    </xf>
    <xf numFmtId="0" fontId="46" fillId="0" borderId="28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167" fontId="5" fillId="0" borderId="11" xfId="0" applyNumberFormat="1" applyFont="1" applyFill="1" applyBorder="1" applyAlignment="1">
      <alignment horizontal="right" vertical="center"/>
    </xf>
    <xf numFmtId="167" fontId="5" fillId="0" borderId="14" xfId="0" applyNumberFormat="1" applyFont="1" applyFill="1" applyBorder="1" applyAlignment="1">
      <alignment horizontal="right" vertical="center"/>
    </xf>
    <xf numFmtId="164" fontId="46" fillId="0" borderId="11" xfId="0" applyNumberFormat="1" applyFont="1" applyFill="1" applyBorder="1" applyAlignment="1">
      <alignment horizontal="right" vertical="center" wrapText="1" indent="1"/>
    </xf>
    <xf numFmtId="164" fontId="46" fillId="0" borderId="14" xfId="0" applyNumberFormat="1" applyFont="1" applyFill="1" applyBorder="1" applyAlignment="1">
      <alignment horizontal="right" vertical="center" wrapText="1" indent="1"/>
    </xf>
    <xf numFmtId="4" fontId="47" fillId="0" borderId="13" xfId="0" applyNumberFormat="1" applyFont="1" applyFill="1" applyBorder="1" applyAlignment="1">
      <alignment horizontal="right" vertical="center" wrapText="1" indent="1"/>
    </xf>
    <xf numFmtId="4" fontId="47" fillId="0" borderId="15" xfId="0" applyNumberFormat="1" applyFont="1" applyFill="1" applyBorder="1" applyAlignment="1">
      <alignment horizontal="right" vertical="center" wrapText="1" indent="1"/>
    </xf>
    <xf numFmtId="3" fontId="47" fillId="0" borderId="13" xfId="0" applyNumberFormat="1" applyFont="1" applyFill="1" applyBorder="1" applyAlignment="1">
      <alignment horizontal="left" vertical="center"/>
    </xf>
    <xf numFmtId="49" fontId="47" fillId="0" borderId="11" xfId="0" applyNumberFormat="1" applyFont="1" applyFill="1" applyBorder="1" applyAlignment="1">
      <alignment horizontal="left" vertical="center"/>
    </xf>
    <xf numFmtId="49" fontId="47" fillId="0" borderId="14" xfId="0" applyNumberFormat="1" applyFont="1" applyFill="1" applyBorder="1" applyAlignment="1">
      <alignment horizontal="left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165" fontId="47" fillId="0" borderId="11" xfId="0" applyNumberFormat="1" applyFont="1" applyFill="1" applyBorder="1" applyAlignment="1">
      <alignment horizontal="left" vertical="center"/>
    </xf>
    <xf numFmtId="165" fontId="47" fillId="0" borderId="14" xfId="0" applyNumberFormat="1" applyFont="1" applyFill="1" applyBorder="1" applyAlignment="1">
      <alignment horizontal="left" vertical="center"/>
    </xf>
    <xf numFmtId="49" fontId="47" fillId="0" borderId="13" xfId="0" applyNumberFormat="1" applyFont="1" applyFill="1" applyBorder="1" applyAlignment="1">
      <alignment horizontal="left" vertical="center"/>
    </xf>
    <xf numFmtId="49" fontId="47" fillId="0" borderId="15" xfId="0" applyNumberFormat="1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left" vertical="center"/>
    </xf>
    <xf numFmtId="0" fontId="47" fillId="0" borderId="32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 wrapText="1"/>
    </xf>
    <xf numFmtId="164" fontId="47" fillId="0" borderId="11" xfId="0" applyNumberFormat="1" applyFont="1" applyFill="1" applyBorder="1" applyAlignment="1">
      <alignment horizontal="left" vertical="center"/>
    </xf>
    <xf numFmtId="0" fontId="47" fillId="0" borderId="11" xfId="0" applyNumberFormat="1" applyFont="1" applyFill="1" applyBorder="1" applyAlignment="1">
      <alignment horizontal="left" vertical="center"/>
    </xf>
    <xf numFmtId="0" fontId="47" fillId="0" borderId="14" xfId="0" applyNumberFormat="1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49" fontId="47" fillId="0" borderId="12" xfId="0" applyNumberFormat="1" applyFont="1" applyFill="1" applyBorder="1" applyAlignment="1">
      <alignment horizontal="left" vertical="center"/>
    </xf>
    <xf numFmtId="49" fontId="47" fillId="0" borderId="33" xfId="0" applyNumberFormat="1" applyFont="1" applyFill="1" applyBorder="1" applyAlignment="1">
      <alignment horizontal="left" vertical="center"/>
    </xf>
    <xf numFmtId="0" fontId="47" fillId="0" borderId="34" xfId="0" applyFont="1" applyFill="1" applyBorder="1" applyAlignment="1">
      <alignment horizontal="left" vertical="center"/>
    </xf>
    <xf numFmtId="0" fontId="47" fillId="0" borderId="35" xfId="0" applyFont="1" applyFill="1" applyBorder="1" applyAlignment="1">
      <alignment horizontal="left" vertical="center"/>
    </xf>
    <xf numFmtId="0" fontId="47" fillId="0" borderId="36" xfId="0" applyFont="1" applyFill="1" applyBorder="1" applyAlignment="1">
      <alignment horizontal="left" vertical="center"/>
    </xf>
    <xf numFmtId="0" fontId="46" fillId="0" borderId="11" xfId="0" applyNumberFormat="1" applyFont="1" applyFill="1" applyBorder="1" applyAlignment="1">
      <alignment horizontal="left" vertical="center" wrapText="1"/>
    </xf>
    <xf numFmtId="0" fontId="46" fillId="0" borderId="34" xfId="0" applyFont="1" applyFill="1" applyBorder="1" applyAlignment="1">
      <alignment horizontal="left" vertical="center"/>
    </xf>
    <xf numFmtId="0" fontId="46" fillId="0" borderId="35" xfId="0" applyFont="1" applyFill="1" applyBorder="1" applyAlignment="1">
      <alignment horizontal="left" vertical="center"/>
    </xf>
    <xf numFmtId="0" fontId="46" fillId="0" borderId="37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10" fontId="46" fillId="0" borderId="16" xfId="0" applyNumberFormat="1" applyFont="1" applyFill="1" applyBorder="1" applyAlignment="1">
      <alignment horizontal="center" vertical="center" wrapText="1"/>
    </xf>
    <xf numFmtId="10" fontId="46" fillId="0" borderId="17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left" vertical="center"/>
    </xf>
    <xf numFmtId="0" fontId="47" fillId="0" borderId="27" xfId="0" applyFont="1" applyFill="1" applyBorder="1" applyAlignment="1">
      <alignment horizontal="left" vertical="center"/>
    </xf>
    <xf numFmtId="0" fontId="47" fillId="0" borderId="38" xfId="0" applyFont="1" applyFill="1" applyBorder="1" applyAlignment="1">
      <alignment horizontal="left" vertical="center"/>
    </xf>
    <xf numFmtId="3" fontId="47" fillId="0" borderId="26" xfId="0" applyNumberFormat="1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32" xfId="0" applyFont="1" applyFill="1" applyBorder="1" applyAlignment="1">
      <alignment horizontal="justify" vertical="center" wrapText="1"/>
    </xf>
    <xf numFmtId="0" fontId="47" fillId="33" borderId="39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21" xfId="0" applyFont="1" applyFill="1" applyBorder="1" applyAlignment="1">
      <alignment horizontal="left" vertical="center"/>
    </xf>
    <xf numFmtId="0" fontId="47" fillId="33" borderId="32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vertical="center"/>
    </xf>
    <xf numFmtId="0" fontId="55" fillId="33" borderId="43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est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="130" zoomScaleNormal="130" zoomScalePageLayoutView="0" workbookViewId="0" topLeftCell="A244">
      <selection activeCell="B215" sqref="B215:E215"/>
    </sheetView>
  </sheetViews>
  <sheetFormatPr defaultColWidth="9.140625" defaultRowHeight="15"/>
  <cols>
    <col min="1" max="1" width="5.8515625" style="3" customWidth="1"/>
    <col min="2" max="2" width="11.28125" style="1" customWidth="1"/>
    <col min="3" max="3" width="15.00390625" style="1" customWidth="1"/>
    <col min="4" max="4" width="34.00390625" style="1" customWidth="1"/>
    <col min="5" max="5" width="8.57421875" style="1" customWidth="1"/>
    <col min="6" max="6" width="11.00390625" style="2" customWidth="1"/>
    <col min="7" max="7" width="14.7109375" style="2" customWidth="1"/>
    <col min="8" max="8" width="12.8515625" style="1" customWidth="1"/>
    <col min="9" max="9" width="11.7109375" style="1" customWidth="1"/>
    <col min="10" max="10" width="11.00390625" style="1" customWidth="1"/>
    <col min="11" max="16384" width="9.140625" style="1" customWidth="1"/>
  </cols>
  <sheetData>
    <row r="1" spans="1:10" ht="11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1.25">
      <c r="A2" s="73" t="s">
        <v>249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1.25">
      <c r="A3" s="73" t="s">
        <v>244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1.2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1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1.25">
      <c r="A6" s="75" t="s">
        <v>248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2" thickBot="1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11.25">
      <c r="A8" s="66">
        <v>1</v>
      </c>
      <c r="B8" s="145" t="s">
        <v>154</v>
      </c>
      <c r="C8" s="145"/>
      <c r="D8" s="145"/>
      <c r="E8" s="145"/>
      <c r="F8" s="145"/>
      <c r="G8" s="145"/>
      <c r="H8" s="145"/>
      <c r="I8" s="145"/>
      <c r="J8" s="146"/>
    </row>
    <row r="9" spans="1:10" ht="11.25">
      <c r="A9" s="62"/>
      <c r="B9" s="67" t="s">
        <v>155</v>
      </c>
      <c r="C9" s="67"/>
      <c r="D9" s="67"/>
      <c r="E9" s="68" t="s">
        <v>250</v>
      </c>
      <c r="F9" s="68"/>
      <c r="G9" s="68"/>
      <c r="H9" s="68"/>
      <c r="I9" s="68"/>
      <c r="J9" s="69"/>
    </row>
    <row r="10" spans="1:10" ht="11.25">
      <c r="A10" s="62"/>
      <c r="B10" s="67" t="s">
        <v>156</v>
      </c>
      <c r="C10" s="67"/>
      <c r="D10" s="67"/>
      <c r="E10" s="68" t="s">
        <v>251</v>
      </c>
      <c r="F10" s="68"/>
      <c r="G10" s="68"/>
      <c r="H10" s="68"/>
      <c r="I10" s="68"/>
      <c r="J10" s="69"/>
    </row>
    <row r="11" spans="1:10" ht="12" thickBot="1">
      <c r="A11" s="63"/>
      <c r="B11" s="70" t="s">
        <v>157</v>
      </c>
      <c r="C11" s="70"/>
      <c r="D11" s="70"/>
      <c r="E11" s="71" t="s">
        <v>252</v>
      </c>
      <c r="F11" s="71"/>
      <c r="G11" s="71"/>
      <c r="H11" s="71"/>
      <c r="I11" s="71"/>
      <c r="J11" s="72"/>
    </row>
    <row r="12" spans="1:10" ht="11.25">
      <c r="A12" s="83">
        <v>2</v>
      </c>
      <c r="B12" s="145" t="s">
        <v>158</v>
      </c>
      <c r="C12" s="145"/>
      <c r="D12" s="145"/>
      <c r="E12" s="145"/>
      <c r="F12" s="145"/>
      <c r="G12" s="145"/>
      <c r="H12" s="145"/>
      <c r="I12" s="145"/>
      <c r="J12" s="146"/>
    </row>
    <row r="13" spans="1:10" ht="11.25">
      <c r="A13" s="84"/>
      <c r="B13" s="67" t="s">
        <v>159</v>
      </c>
      <c r="C13" s="67"/>
      <c r="D13" s="67"/>
      <c r="E13" s="68" t="s">
        <v>253</v>
      </c>
      <c r="F13" s="68"/>
      <c r="G13" s="68"/>
      <c r="H13" s="68"/>
      <c r="I13" s="68"/>
      <c r="J13" s="69"/>
    </row>
    <row r="14" spans="1:10" ht="11.25">
      <c r="A14" s="84"/>
      <c r="B14" s="67" t="s">
        <v>160</v>
      </c>
      <c r="C14" s="67"/>
      <c r="D14" s="67"/>
      <c r="E14" s="68" t="s">
        <v>253</v>
      </c>
      <c r="F14" s="68"/>
      <c r="G14" s="68"/>
      <c r="H14" s="68"/>
      <c r="I14" s="68"/>
      <c r="J14" s="69"/>
    </row>
    <row r="15" spans="1:10" ht="11.25">
      <c r="A15" s="84"/>
      <c r="B15" s="67" t="s">
        <v>161</v>
      </c>
      <c r="C15" s="67"/>
      <c r="D15" s="67"/>
      <c r="E15" s="68" t="s">
        <v>254</v>
      </c>
      <c r="F15" s="68"/>
      <c r="G15" s="68"/>
      <c r="H15" s="68"/>
      <c r="I15" s="68"/>
      <c r="J15" s="69"/>
    </row>
    <row r="16" spans="1:10" ht="12" thickBot="1">
      <c r="A16" s="104"/>
      <c r="B16" s="70" t="s">
        <v>162</v>
      </c>
      <c r="C16" s="70"/>
      <c r="D16" s="70"/>
      <c r="E16" s="71" t="s">
        <v>255</v>
      </c>
      <c r="F16" s="71"/>
      <c r="G16" s="71"/>
      <c r="H16" s="71"/>
      <c r="I16" s="71"/>
      <c r="J16" s="72"/>
    </row>
    <row r="17" spans="1:10" ht="11.25">
      <c r="A17" s="66">
        <v>3</v>
      </c>
      <c r="B17" s="145" t="s">
        <v>163</v>
      </c>
      <c r="C17" s="145"/>
      <c r="D17" s="145"/>
      <c r="E17" s="145"/>
      <c r="F17" s="145"/>
      <c r="G17" s="145"/>
      <c r="H17" s="145"/>
      <c r="I17" s="145"/>
      <c r="J17" s="146"/>
    </row>
    <row r="18" spans="1:10" ht="11.25">
      <c r="A18" s="62"/>
      <c r="B18" s="67" t="s">
        <v>165</v>
      </c>
      <c r="C18" s="67"/>
      <c r="D18" s="67"/>
      <c r="E18" s="68" t="s">
        <v>261</v>
      </c>
      <c r="F18" s="68"/>
      <c r="G18" s="68"/>
      <c r="H18" s="68"/>
      <c r="I18" s="68"/>
      <c r="J18" s="69"/>
    </row>
    <row r="19" spans="1:10" ht="11.25">
      <c r="A19" s="62"/>
      <c r="B19" s="67" t="s">
        <v>166</v>
      </c>
      <c r="C19" s="67"/>
      <c r="D19" s="67"/>
      <c r="E19" s="102" t="s">
        <v>256</v>
      </c>
      <c r="F19" s="102"/>
      <c r="G19" s="102"/>
      <c r="H19" s="102"/>
      <c r="I19" s="102"/>
      <c r="J19" s="103"/>
    </row>
    <row r="20" spans="1:10" ht="12" thickBot="1">
      <c r="A20" s="63"/>
      <c r="B20" s="70" t="s">
        <v>167</v>
      </c>
      <c r="C20" s="70"/>
      <c r="D20" s="70"/>
      <c r="E20" s="109" t="s">
        <v>257</v>
      </c>
      <c r="F20" s="109"/>
      <c r="G20" s="109"/>
      <c r="H20" s="109"/>
      <c r="I20" s="109"/>
      <c r="J20" s="110"/>
    </row>
    <row r="21" spans="1:10" ht="11.25">
      <c r="A21" s="105">
        <v>4</v>
      </c>
      <c r="B21" s="145" t="s">
        <v>164</v>
      </c>
      <c r="C21" s="145"/>
      <c r="D21" s="145"/>
      <c r="E21" s="145"/>
      <c r="F21" s="145"/>
      <c r="G21" s="145"/>
      <c r="H21" s="145"/>
      <c r="I21" s="145"/>
      <c r="J21" s="146"/>
    </row>
    <row r="22" spans="1:10" ht="11.25">
      <c r="A22" s="81"/>
      <c r="B22" s="67" t="s">
        <v>168</v>
      </c>
      <c r="C22" s="67"/>
      <c r="D22" s="67"/>
      <c r="E22" s="68" t="s">
        <v>267</v>
      </c>
      <c r="F22" s="68"/>
      <c r="G22" s="68"/>
      <c r="H22" s="68"/>
      <c r="I22" s="68"/>
      <c r="J22" s="69"/>
    </row>
    <row r="23" spans="1:10" ht="12" thickBot="1">
      <c r="A23" s="81"/>
      <c r="B23" s="70" t="s">
        <v>169</v>
      </c>
      <c r="C23" s="70"/>
      <c r="D23" s="70"/>
      <c r="E23" s="101">
        <v>200625846</v>
      </c>
      <c r="F23" s="71"/>
      <c r="G23" s="71"/>
      <c r="H23" s="71"/>
      <c r="I23" s="71"/>
      <c r="J23" s="72"/>
    </row>
    <row r="24" spans="1:10" ht="11.25">
      <c r="A24" s="81"/>
      <c r="B24" s="145" t="s">
        <v>174</v>
      </c>
      <c r="C24" s="145"/>
      <c r="D24" s="145"/>
      <c r="E24" s="145"/>
      <c r="F24" s="145"/>
      <c r="G24" s="145"/>
      <c r="H24" s="145"/>
      <c r="I24" s="145"/>
      <c r="J24" s="146"/>
    </row>
    <row r="25" spans="1:10" ht="11.25">
      <c r="A25" s="81"/>
      <c r="B25" s="67" t="s">
        <v>170</v>
      </c>
      <c r="C25" s="67"/>
      <c r="D25" s="67"/>
      <c r="E25" s="102">
        <v>144</v>
      </c>
      <c r="F25" s="102"/>
      <c r="G25" s="102"/>
      <c r="H25" s="102"/>
      <c r="I25" s="102"/>
      <c r="J25" s="103"/>
    </row>
    <row r="26" spans="1:10" ht="11.25">
      <c r="A26" s="81"/>
      <c r="B26" s="67" t="s">
        <v>171</v>
      </c>
      <c r="C26" s="67"/>
      <c r="D26" s="67"/>
      <c r="E26" s="102" t="s">
        <v>258</v>
      </c>
      <c r="F26" s="102"/>
      <c r="G26" s="102"/>
      <c r="H26" s="102"/>
      <c r="I26" s="102"/>
      <c r="J26" s="103"/>
    </row>
    <row r="27" spans="1:10" ht="11.25">
      <c r="A27" s="81"/>
      <c r="B27" s="67" t="s">
        <v>172</v>
      </c>
      <c r="C27" s="67"/>
      <c r="D27" s="67"/>
      <c r="E27" s="102" t="s">
        <v>259</v>
      </c>
      <c r="F27" s="102"/>
      <c r="G27" s="102"/>
      <c r="H27" s="102"/>
      <c r="I27" s="102"/>
      <c r="J27" s="103"/>
    </row>
    <row r="28" spans="1:10" ht="12" thickBot="1">
      <c r="A28" s="106"/>
      <c r="B28" s="70" t="s">
        <v>173</v>
      </c>
      <c r="C28" s="70"/>
      <c r="D28" s="70"/>
      <c r="E28" s="109" t="s">
        <v>260</v>
      </c>
      <c r="F28" s="109"/>
      <c r="G28" s="109"/>
      <c r="H28" s="109"/>
      <c r="I28" s="109"/>
      <c r="J28" s="110"/>
    </row>
    <row r="29" spans="1:10" ht="11.25">
      <c r="A29" s="83">
        <v>5</v>
      </c>
      <c r="B29" s="145" t="s">
        <v>186</v>
      </c>
      <c r="C29" s="145"/>
      <c r="D29" s="145"/>
      <c r="E29" s="145"/>
      <c r="F29" s="145"/>
      <c r="G29" s="145"/>
      <c r="H29" s="145"/>
      <c r="I29" s="145"/>
      <c r="J29" s="146"/>
    </row>
    <row r="30" spans="1:10" ht="11.25">
      <c r="A30" s="84"/>
      <c r="B30" s="67" t="s">
        <v>187</v>
      </c>
      <c r="C30" s="67"/>
      <c r="D30" s="67"/>
      <c r="E30" s="107">
        <f>I215*100/I144</f>
        <v>28.77868139565893</v>
      </c>
      <c r="F30" s="107"/>
      <c r="G30" s="107"/>
      <c r="H30" s="107"/>
      <c r="I30" s="107"/>
      <c r="J30" s="108"/>
    </row>
    <row r="31" spans="1:10" ht="11.25">
      <c r="A31" s="84"/>
      <c r="B31" s="67" t="s">
        <v>188</v>
      </c>
      <c r="C31" s="67"/>
      <c r="D31" s="67"/>
      <c r="E31" s="107">
        <f>I140*100/I165</f>
        <v>107.10974644868823</v>
      </c>
      <c r="F31" s="107"/>
      <c r="G31" s="107"/>
      <c r="H31" s="107"/>
      <c r="I31" s="107"/>
      <c r="J31" s="108"/>
    </row>
    <row r="32" spans="1:10" ht="11.25">
      <c r="A32" s="84"/>
      <c r="B32" s="67" t="s">
        <v>189</v>
      </c>
      <c r="C32" s="67"/>
      <c r="D32" s="67"/>
      <c r="E32" s="107">
        <f>I133*100/I165</f>
        <v>4.172122157718229</v>
      </c>
      <c r="F32" s="107"/>
      <c r="G32" s="107"/>
      <c r="H32" s="107"/>
      <c r="I32" s="107"/>
      <c r="J32" s="108"/>
    </row>
    <row r="33" spans="1:10" ht="11.25">
      <c r="A33" s="84"/>
      <c r="B33" s="67" t="s">
        <v>190</v>
      </c>
      <c r="C33" s="67"/>
      <c r="D33" s="67"/>
      <c r="E33" s="107">
        <f>I151*100/I184</f>
        <v>13.851660403916627</v>
      </c>
      <c r="F33" s="107"/>
      <c r="G33" s="107"/>
      <c r="H33" s="107"/>
      <c r="I33" s="107"/>
      <c r="J33" s="108"/>
    </row>
    <row r="34" spans="1:10" ht="12" thickBot="1">
      <c r="A34" s="104"/>
      <c r="B34" s="70" t="s">
        <v>191</v>
      </c>
      <c r="C34" s="70"/>
      <c r="D34" s="70"/>
      <c r="E34" s="107">
        <f>I151*100/I166</f>
        <v>17.316981872389864</v>
      </c>
      <c r="F34" s="107"/>
      <c r="G34" s="107"/>
      <c r="H34" s="107"/>
      <c r="I34" s="107"/>
      <c r="J34" s="108"/>
    </row>
    <row r="35" spans="1:10" ht="11.25">
      <c r="A35" s="105">
        <v>6</v>
      </c>
      <c r="B35" s="145" t="s">
        <v>192</v>
      </c>
      <c r="C35" s="145"/>
      <c r="D35" s="145"/>
      <c r="E35" s="145"/>
      <c r="F35" s="145"/>
      <c r="G35" s="145"/>
      <c r="H35" s="145"/>
      <c r="I35" s="145"/>
      <c r="J35" s="146"/>
    </row>
    <row r="36" spans="1:10" ht="11.25">
      <c r="A36" s="81"/>
      <c r="B36" s="147" t="s">
        <v>193</v>
      </c>
      <c r="C36" s="148"/>
      <c r="D36" s="148"/>
      <c r="E36" s="148"/>
      <c r="F36" s="148"/>
      <c r="G36" s="148"/>
      <c r="H36" s="148"/>
      <c r="I36" s="148"/>
      <c r="J36" s="149"/>
    </row>
    <row r="37" spans="1:10" ht="11.25">
      <c r="A37" s="81"/>
      <c r="B37" s="67" t="s">
        <v>194</v>
      </c>
      <c r="C37" s="67"/>
      <c r="D37" s="67"/>
      <c r="E37" s="102" t="s">
        <v>294</v>
      </c>
      <c r="F37" s="102"/>
      <c r="G37" s="102"/>
      <c r="H37" s="102"/>
      <c r="I37" s="102"/>
      <c r="J37" s="103"/>
    </row>
    <row r="38" spans="1:10" ht="11.25">
      <c r="A38" s="81"/>
      <c r="B38" s="67" t="s">
        <v>195</v>
      </c>
      <c r="C38" s="67"/>
      <c r="D38" s="67"/>
      <c r="E38" s="102" t="s">
        <v>295</v>
      </c>
      <c r="F38" s="102"/>
      <c r="G38" s="102"/>
      <c r="H38" s="102"/>
      <c r="I38" s="102"/>
      <c r="J38" s="103"/>
    </row>
    <row r="39" spans="1:10" ht="11.25">
      <c r="A39" s="81"/>
      <c r="B39" s="147" t="s">
        <v>196</v>
      </c>
      <c r="C39" s="148"/>
      <c r="D39" s="148"/>
      <c r="E39" s="148"/>
      <c r="F39" s="148"/>
      <c r="G39" s="148"/>
      <c r="H39" s="148"/>
      <c r="I39" s="148"/>
      <c r="J39" s="149"/>
    </row>
    <row r="40" spans="1:10" ht="11.25">
      <c r="A40" s="81"/>
      <c r="B40" s="67" t="s">
        <v>194</v>
      </c>
      <c r="C40" s="67"/>
      <c r="D40" s="67"/>
      <c r="E40" s="102" t="s">
        <v>203</v>
      </c>
      <c r="F40" s="102"/>
      <c r="G40" s="102"/>
      <c r="H40" s="102"/>
      <c r="I40" s="102"/>
      <c r="J40" s="103"/>
    </row>
    <row r="41" spans="1:10" ht="11.25">
      <c r="A41" s="81"/>
      <c r="B41" s="67" t="s">
        <v>195</v>
      </c>
      <c r="C41" s="67"/>
      <c r="D41" s="67"/>
      <c r="E41" s="102" t="s">
        <v>203</v>
      </c>
      <c r="F41" s="102"/>
      <c r="G41" s="102"/>
      <c r="H41" s="102"/>
      <c r="I41" s="102"/>
      <c r="J41" s="103"/>
    </row>
    <row r="42" spans="1:10" ht="11.25">
      <c r="A42" s="81"/>
      <c r="B42" s="147" t="s">
        <v>197</v>
      </c>
      <c r="C42" s="148"/>
      <c r="D42" s="148"/>
      <c r="E42" s="148"/>
      <c r="F42" s="148"/>
      <c r="G42" s="148"/>
      <c r="H42" s="148"/>
      <c r="I42" s="148"/>
      <c r="J42" s="149"/>
    </row>
    <row r="43" spans="1:10" ht="11.25">
      <c r="A43" s="81"/>
      <c r="B43" s="67" t="s">
        <v>198</v>
      </c>
      <c r="C43" s="67"/>
      <c r="D43" s="67"/>
      <c r="E43" s="102" t="s">
        <v>203</v>
      </c>
      <c r="F43" s="102"/>
      <c r="G43" s="102"/>
      <c r="H43" s="102"/>
      <c r="I43" s="102"/>
      <c r="J43" s="103"/>
    </row>
    <row r="44" spans="1:10" ht="12" thickBot="1">
      <c r="A44" s="106"/>
      <c r="B44" s="67" t="s">
        <v>199</v>
      </c>
      <c r="C44" s="67"/>
      <c r="D44" s="67"/>
      <c r="E44" s="102" t="s">
        <v>203</v>
      </c>
      <c r="F44" s="102"/>
      <c r="G44" s="102"/>
      <c r="H44" s="102"/>
      <c r="I44" s="102"/>
      <c r="J44" s="103"/>
    </row>
    <row r="45" spans="1:10" ht="11.25">
      <c r="A45" s="105">
        <v>7</v>
      </c>
      <c r="B45" s="145" t="s">
        <v>202</v>
      </c>
      <c r="C45" s="145"/>
      <c r="D45" s="145"/>
      <c r="E45" s="145"/>
      <c r="F45" s="145"/>
      <c r="G45" s="145"/>
      <c r="H45" s="145"/>
      <c r="I45" s="145"/>
      <c r="J45" s="146"/>
    </row>
    <row r="46" spans="1:10" ht="11.25">
      <c r="A46" s="81"/>
      <c r="B46" s="147" t="s">
        <v>193</v>
      </c>
      <c r="C46" s="148"/>
      <c r="D46" s="148"/>
      <c r="E46" s="148"/>
      <c r="F46" s="148"/>
      <c r="G46" s="148"/>
      <c r="H46" s="148"/>
      <c r="I46" s="148"/>
      <c r="J46" s="149"/>
    </row>
    <row r="47" spans="1:10" ht="11.25">
      <c r="A47" s="81"/>
      <c r="B47" s="67" t="s">
        <v>200</v>
      </c>
      <c r="C47" s="67"/>
      <c r="D47" s="67"/>
      <c r="E47" s="102" t="s">
        <v>203</v>
      </c>
      <c r="F47" s="102"/>
      <c r="G47" s="102"/>
      <c r="H47" s="102"/>
      <c r="I47" s="102"/>
      <c r="J47" s="103"/>
    </row>
    <row r="48" spans="1:10" ht="11.25">
      <c r="A48" s="81"/>
      <c r="B48" s="67" t="s">
        <v>201</v>
      </c>
      <c r="C48" s="67"/>
      <c r="D48" s="67"/>
      <c r="E48" s="115">
        <f>I178</f>
        <v>1491.1</v>
      </c>
      <c r="F48" s="116"/>
      <c r="G48" s="116"/>
      <c r="H48" s="116"/>
      <c r="I48" s="116"/>
      <c r="J48" s="117"/>
    </row>
    <row r="49" spans="1:10" ht="11.25">
      <c r="A49" s="81"/>
      <c r="B49" s="147" t="s">
        <v>196</v>
      </c>
      <c r="C49" s="148"/>
      <c r="D49" s="148"/>
      <c r="E49" s="148"/>
      <c r="F49" s="148"/>
      <c r="G49" s="148"/>
      <c r="H49" s="148"/>
      <c r="I49" s="148"/>
      <c r="J49" s="149"/>
    </row>
    <row r="50" spans="1:10" ht="11.25">
      <c r="A50" s="81"/>
      <c r="B50" s="67" t="s">
        <v>200</v>
      </c>
      <c r="C50" s="67"/>
      <c r="D50" s="67"/>
      <c r="E50" s="102" t="s">
        <v>203</v>
      </c>
      <c r="F50" s="102"/>
      <c r="G50" s="102"/>
      <c r="H50" s="102"/>
      <c r="I50" s="102"/>
      <c r="J50" s="103"/>
    </row>
    <row r="51" spans="1:10" ht="11.25">
      <c r="A51" s="81"/>
      <c r="B51" s="67" t="s">
        <v>201</v>
      </c>
      <c r="C51" s="67"/>
      <c r="D51" s="67"/>
      <c r="E51" s="102" t="s">
        <v>203</v>
      </c>
      <c r="F51" s="102"/>
      <c r="G51" s="102"/>
      <c r="H51" s="102"/>
      <c r="I51" s="102"/>
      <c r="J51" s="103"/>
    </row>
    <row r="52" spans="1:10" ht="11.25">
      <c r="A52" s="81"/>
      <c r="B52" s="147" t="s">
        <v>197</v>
      </c>
      <c r="C52" s="148"/>
      <c r="D52" s="148"/>
      <c r="E52" s="148"/>
      <c r="F52" s="148"/>
      <c r="G52" s="148"/>
      <c r="H52" s="148"/>
      <c r="I52" s="148"/>
      <c r="J52" s="149"/>
    </row>
    <row r="53" spans="1:10" ht="11.25">
      <c r="A53" s="81"/>
      <c r="B53" s="67" t="s">
        <v>200</v>
      </c>
      <c r="C53" s="67"/>
      <c r="D53" s="67"/>
      <c r="E53" s="102" t="s">
        <v>203</v>
      </c>
      <c r="F53" s="102"/>
      <c r="G53" s="102"/>
      <c r="H53" s="102"/>
      <c r="I53" s="102"/>
      <c r="J53" s="103"/>
    </row>
    <row r="54" spans="1:10" ht="11.25">
      <c r="A54" s="81"/>
      <c r="B54" s="118" t="s">
        <v>201</v>
      </c>
      <c r="C54" s="118"/>
      <c r="D54" s="118"/>
      <c r="E54" s="119" t="s">
        <v>203</v>
      </c>
      <c r="F54" s="119"/>
      <c r="G54" s="119"/>
      <c r="H54" s="119"/>
      <c r="I54" s="119"/>
      <c r="J54" s="120"/>
    </row>
    <row r="55" spans="1:10" ht="11.25">
      <c r="A55" s="92">
        <v>8</v>
      </c>
      <c r="B55" s="150" t="s">
        <v>243</v>
      </c>
      <c r="C55" s="150"/>
      <c r="D55" s="150"/>
      <c r="E55" s="150"/>
      <c r="F55" s="150"/>
      <c r="G55" s="150"/>
      <c r="H55" s="150"/>
      <c r="I55" s="150"/>
      <c r="J55" s="150"/>
    </row>
    <row r="56" spans="1:10" ht="11.25">
      <c r="A56" s="92"/>
      <c r="B56" s="80" t="s">
        <v>2</v>
      </c>
      <c r="C56" s="80"/>
      <c r="D56" s="114" t="s">
        <v>5</v>
      </c>
      <c r="E56" s="114" t="s">
        <v>6</v>
      </c>
      <c r="F56" s="114"/>
      <c r="G56" s="114" t="s">
        <v>7</v>
      </c>
      <c r="H56" s="114"/>
      <c r="I56" s="114" t="s">
        <v>8</v>
      </c>
      <c r="J56" s="114"/>
    </row>
    <row r="57" spans="1:10" ht="24" customHeight="1">
      <c r="A57" s="92"/>
      <c r="B57" s="6" t="s">
        <v>3</v>
      </c>
      <c r="C57" s="6" t="s">
        <v>4</v>
      </c>
      <c r="D57" s="114"/>
      <c r="E57" s="114"/>
      <c r="F57" s="114"/>
      <c r="G57" s="114"/>
      <c r="H57" s="114"/>
      <c r="I57" s="114"/>
      <c r="J57" s="114"/>
    </row>
    <row r="58" spans="1:10" ht="15" customHeight="1">
      <c r="A58" s="92"/>
      <c r="B58" s="46" t="s">
        <v>293</v>
      </c>
      <c r="C58" s="47"/>
      <c r="D58" s="7" t="s">
        <v>276</v>
      </c>
      <c r="E58" s="48" t="s">
        <v>9</v>
      </c>
      <c r="F58" s="49"/>
      <c r="G58" s="50" t="s">
        <v>240</v>
      </c>
      <c r="H58" s="50"/>
      <c r="I58" s="51" t="s">
        <v>242</v>
      </c>
      <c r="J58" s="51"/>
    </row>
    <row r="59" spans="1:10" ht="15" customHeight="1">
      <c r="A59" s="92"/>
      <c r="B59" s="46" t="s">
        <v>293</v>
      </c>
      <c r="C59" s="47"/>
      <c r="D59" s="7" t="s">
        <v>277</v>
      </c>
      <c r="E59" s="48" t="s">
        <v>9</v>
      </c>
      <c r="F59" s="49"/>
      <c r="G59" s="50" t="s">
        <v>240</v>
      </c>
      <c r="H59" s="50"/>
      <c r="I59" s="51" t="s">
        <v>242</v>
      </c>
      <c r="J59" s="51"/>
    </row>
    <row r="60" spans="1:10" ht="15" customHeight="1">
      <c r="A60" s="92"/>
      <c r="B60" s="46" t="s">
        <v>293</v>
      </c>
      <c r="C60" s="47"/>
      <c r="D60" s="7" t="s">
        <v>278</v>
      </c>
      <c r="E60" s="48" t="s">
        <v>9</v>
      </c>
      <c r="F60" s="49"/>
      <c r="G60" s="50" t="s">
        <v>240</v>
      </c>
      <c r="H60" s="50"/>
      <c r="I60" s="51" t="s">
        <v>242</v>
      </c>
      <c r="J60" s="51"/>
    </row>
    <row r="61" spans="1:10" ht="15" customHeight="1">
      <c r="A61" s="92"/>
      <c r="B61" s="46" t="s">
        <v>293</v>
      </c>
      <c r="C61" s="47"/>
      <c r="D61" s="7" t="s">
        <v>279</v>
      </c>
      <c r="E61" s="48" t="s">
        <v>9</v>
      </c>
      <c r="F61" s="49"/>
      <c r="G61" s="50" t="s">
        <v>240</v>
      </c>
      <c r="H61" s="50"/>
      <c r="I61" s="51" t="s">
        <v>242</v>
      </c>
      <c r="J61" s="51"/>
    </row>
    <row r="62" spans="1:10" ht="15" customHeight="1">
      <c r="A62" s="92"/>
      <c r="B62" s="46" t="s">
        <v>293</v>
      </c>
      <c r="C62" s="47"/>
      <c r="D62" s="7" t="s">
        <v>280</v>
      </c>
      <c r="E62" s="48" t="s">
        <v>9</v>
      </c>
      <c r="F62" s="49"/>
      <c r="G62" s="50" t="s">
        <v>240</v>
      </c>
      <c r="H62" s="50"/>
      <c r="I62" s="51" t="s">
        <v>242</v>
      </c>
      <c r="J62" s="51"/>
    </row>
    <row r="63" spans="1:10" ht="15" customHeight="1">
      <c r="A63" s="92"/>
      <c r="B63" s="46" t="s">
        <v>293</v>
      </c>
      <c r="C63" s="47"/>
      <c r="D63" s="7" t="s">
        <v>281</v>
      </c>
      <c r="E63" s="48" t="s">
        <v>241</v>
      </c>
      <c r="F63" s="49"/>
      <c r="G63" s="50" t="s">
        <v>240</v>
      </c>
      <c r="H63" s="50"/>
      <c r="I63" s="51" t="s">
        <v>242</v>
      </c>
      <c r="J63" s="51"/>
    </row>
    <row r="64" spans="1:10" ht="15" customHeight="1">
      <c r="A64" s="92"/>
      <c r="B64" s="46" t="s">
        <v>293</v>
      </c>
      <c r="C64" s="47"/>
      <c r="D64" s="7" t="s">
        <v>282</v>
      </c>
      <c r="E64" s="48" t="s">
        <v>241</v>
      </c>
      <c r="F64" s="49"/>
      <c r="G64" s="50" t="s">
        <v>240</v>
      </c>
      <c r="H64" s="50"/>
      <c r="I64" s="51" t="s">
        <v>242</v>
      </c>
      <c r="J64" s="51"/>
    </row>
    <row r="65" spans="1:10" ht="15" customHeight="1">
      <c r="A65" s="92"/>
      <c r="B65" s="46" t="s">
        <v>293</v>
      </c>
      <c r="C65" s="47"/>
      <c r="D65" s="7" t="s">
        <v>283</v>
      </c>
      <c r="E65" s="48" t="s">
        <v>241</v>
      </c>
      <c r="F65" s="49"/>
      <c r="G65" s="50" t="s">
        <v>240</v>
      </c>
      <c r="H65" s="50"/>
      <c r="I65" s="51" t="s">
        <v>242</v>
      </c>
      <c r="J65" s="51"/>
    </row>
    <row r="66" spans="1:10" ht="15" customHeight="1">
      <c r="A66" s="92"/>
      <c r="B66" s="46" t="s">
        <v>293</v>
      </c>
      <c r="C66" s="47"/>
      <c r="D66" s="7" t="s">
        <v>286</v>
      </c>
      <c r="E66" s="48" t="s">
        <v>291</v>
      </c>
      <c r="F66" s="49"/>
      <c r="G66" s="50" t="s">
        <v>240</v>
      </c>
      <c r="H66" s="50"/>
      <c r="I66" s="51" t="s">
        <v>242</v>
      </c>
      <c r="J66" s="51"/>
    </row>
    <row r="67" spans="1:10" ht="15" customHeight="1">
      <c r="A67" s="92"/>
      <c r="B67" s="46" t="s">
        <v>293</v>
      </c>
      <c r="C67" s="47"/>
      <c r="D67" s="7" t="s">
        <v>284</v>
      </c>
      <c r="E67" s="48" t="s">
        <v>292</v>
      </c>
      <c r="F67" s="49"/>
      <c r="G67" s="50" t="s">
        <v>240</v>
      </c>
      <c r="H67" s="50"/>
      <c r="I67" s="51" t="s">
        <v>242</v>
      </c>
      <c r="J67" s="51"/>
    </row>
    <row r="68" spans="1:10" ht="15" customHeight="1">
      <c r="A68" s="92"/>
      <c r="B68" s="46" t="s">
        <v>293</v>
      </c>
      <c r="C68" s="47"/>
      <c r="D68" s="7" t="s">
        <v>287</v>
      </c>
      <c r="E68" s="48" t="s">
        <v>292</v>
      </c>
      <c r="F68" s="49"/>
      <c r="G68" s="50" t="s">
        <v>240</v>
      </c>
      <c r="H68" s="50"/>
      <c r="I68" s="51" t="s">
        <v>10</v>
      </c>
      <c r="J68" s="51"/>
    </row>
    <row r="69" spans="1:10" ht="15" customHeight="1">
      <c r="A69" s="92"/>
      <c r="B69" s="46" t="s">
        <v>293</v>
      </c>
      <c r="C69" s="47"/>
      <c r="D69" s="7" t="s">
        <v>288</v>
      </c>
      <c r="E69" s="48" t="s">
        <v>292</v>
      </c>
      <c r="F69" s="49"/>
      <c r="G69" s="50" t="s">
        <v>240</v>
      </c>
      <c r="H69" s="50"/>
      <c r="I69" s="51" t="s">
        <v>10</v>
      </c>
      <c r="J69" s="51"/>
    </row>
    <row r="70" spans="1:10" ht="15" customHeight="1">
      <c r="A70" s="92"/>
      <c r="B70" s="46" t="s">
        <v>293</v>
      </c>
      <c r="C70" s="47"/>
      <c r="D70" s="7" t="s">
        <v>289</v>
      </c>
      <c r="E70" s="48" t="s">
        <v>292</v>
      </c>
      <c r="F70" s="49"/>
      <c r="G70" s="50" t="s">
        <v>240</v>
      </c>
      <c r="H70" s="50"/>
      <c r="I70" s="51" t="s">
        <v>10</v>
      </c>
      <c r="J70" s="51"/>
    </row>
    <row r="71" spans="1:10" ht="15" customHeight="1">
      <c r="A71" s="92"/>
      <c r="B71" s="46" t="s">
        <v>293</v>
      </c>
      <c r="C71" s="47"/>
      <c r="D71" s="7" t="s">
        <v>290</v>
      </c>
      <c r="E71" s="48" t="s">
        <v>292</v>
      </c>
      <c r="F71" s="49"/>
      <c r="G71" s="50" t="s">
        <v>240</v>
      </c>
      <c r="H71" s="50"/>
      <c r="I71" s="51" t="s">
        <v>10</v>
      </c>
      <c r="J71" s="51"/>
    </row>
    <row r="72" spans="1:10" ht="15" customHeight="1">
      <c r="A72" s="92"/>
      <c r="B72" s="46" t="s">
        <v>293</v>
      </c>
      <c r="C72" s="47"/>
      <c r="D72" s="7" t="s">
        <v>285</v>
      </c>
      <c r="E72" s="48" t="s">
        <v>292</v>
      </c>
      <c r="F72" s="49"/>
      <c r="G72" s="50" t="s">
        <v>240</v>
      </c>
      <c r="H72" s="50"/>
      <c r="I72" s="51" t="s">
        <v>242</v>
      </c>
      <c r="J72" s="51"/>
    </row>
    <row r="73" spans="1:10" ht="11.25">
      <c r="A73" s="81">
        <v>9</v>
      </c>
      <c r="B73" s="151" t="s">
        <v>12</v>
      </c>
      <c r="C73" s="152"/>
      <c r="D73" s="152"/>
      <c r="E73" s="152"/>
      <c r="F73" s="152"/>
      <c r="G73" s="152"/>
      <c r="H73" s="152"/>
      <c r="I73" s="152"/>
      <c r="J73" s="153"/>
    </row>
    <row r="74" spans="1:10" ht="11.25">
      <c r="A74" s="82"/>
      <c r="B74" s="76" t="s">
        <v>11</v>
      </c>
      <c r="C74" s="77"/>
      <c r="D74" s="78"/>
      <c r="E74" s="138" t="s">
        <v>269</v>
      </c>
      <c r="F74" s="139"/>
      <c r="G74" s="139"/>
      <c r="H74" s="139"/>
      <c r="I74" s="139"/>
      <c r="J74" s="140"/>
    </row>
    <row r="75" spans="1:10" ht="11.25">
      <c r="A75" s="82"/>
      <c r="B75" s="76" t="s">
        <v>13</v>
      </c>
      <c r="C75" s="77"/>
      <c r="D75" s="78"/>
      <c r="E75" s="138" t="s">
        <v>268</v>
      </c>
      <c r="F75" s="139"/>
      <c r="G75" s="139"/>
      <c r="H75" s="139"/>
      <c r="I75" s="139"/>
      <c r="J75" s="140"/>
    </row>
    <row r="76" spans="1:10" ht="11.25">
      <c r="A76" s="82"/>
      <c r="B76" s="76" t="s">
        <v>14</v>
      </c>
      <c r="C76" s="77"/>
      <c r="D76" s="78"/>
      <c r="E76" s="141" t="s">
        <v>270</v>
      </c>
      <c r="F76" s="139"/>
      <c r="G76" s="139"/>
      <c r="H76" s="139"/>
      <c r="I76" s="139"/>
      <c r="J76" s="140"/>
    </row>
    <row r="77" spans="1:10" ht="11.25">
      <c r="A77" s="82"/>
      <c r="B77" s="76" t="s">
        <v>15</v>
      </c>
      <c r="C77" s="77"/>
      <c r="D77" s="78"/>
      <c r="E77" s="138" t="s">
        <v>271</v>
      </c>
      <c r="F77" s="139"/>
      <c r="G77" s="139"/>
      <c r="H77" s="139"/>
      <c r="I77" s="139"/>
      <c r="J77" s="140"/>
    </row>
    <row r="78" spans="1:10" ht="11.25">
      <c r="A78" s="82"/>
      <c r="B78" s="76" t="s">
        <v>16</v>
      </c>
      <c r="C78" s="77"/>
      <c r="D78" s="78"/>
      <c r="E78" s="138" t="s">
        <v>272</v>
      </c>
      <c r="F78" s="139"/>
      <c r="G78" s="139"/>
      <c r="H78" s="139"/>
      <c r="I78" s="139"/>
      <c r="J78" s="140"/>
    </row>
    <row r="79" spans="1:10" ht="11.25">
      <c r="A79" s="82"/>
      <c r="B79" s="76" t="s">
        <v>17</v>
      </c>
      <c r="C79" s="77"/>
      <c r="D79" s="78"/>
      <c r="E79" s="138" t="s">
        <v>273</v>
      </c>
      <c r="F79" s="139"/>
      <c r="G79" s="139"/>
      <c r="H79" s="139"/>
      <c r="I79" s="139"/>
      <c r="J79" s="140"/>
    </row>
    <row r="80" spans="1:10" ht="31.5" customHeight="1">
      <c r="A80" s="82"/>
      <c r="B80" s="76" t="s">
        <v>18</v>
      </c>
      <c r="C80" s="77"/>
      <c r="D80" s="78"/>
      <c r="E80" s="142" t="s">
        <v>274</v>
      </c>
      <c r="F80" s="143"/>
      <c r="G80" s="143"/>
      <c r="H80" s="143"/>
      <c r="I80" s="143"/>
      <c r="J80" s="144"/>
    </row>
    <row r="81" spans="1:10" ht="11.25">
      <c r="A81" s="82"/>
      <c r="B81" s="76" t="s">
        <v>19</v>
      </c>
      <c r="C81" s="77"/>
      <c r="D81" s="78"/>
      <c r="E81" s="138" t="s">
        <v>272</v>
      </c>
      <c r="F81" s="139"/>
      <c r="G81" s="139"/>
      <c r="H81" s="139"/>
      <c r="I81" s="139"/>
      <c r="J81" s="140"/>
    </row>
    <row r="82" spans="1:10" ht="12" thickBot="1">
      <c r="A82" s="82"/>
      <c r="B82" s="86" t="s">
        <v>20</v>
      </c>
      <c r="C82" s="87"/>
      <c r="D82" s="88"/>
      <c r="E82" s="138" t="s">
        <v>275</v>
      </c>
      <c r="F82" s="139"/>
      <c r="G82" s="139"/>
      <c r="H82" s="139"/>
      <c r="I82" s="139"/>
      <c r="J82" s="140"/>
    </row>
    <row r="83" spans="1:10" ht="11.25">
      <c r="A83" s="83">
        <v>10</v>
      </c>
      <c r="B83" s="145" t="s">
        <v>21</v>
      </c>
      <c r="C83" s="145"/>
      <c r="D83" s="145"/>
      <c r="E83" s="145"/>
      <c r="F83" s="145"/>
      <c r="G83" s="145"/>
      <c r="H83" s="145"/>
      <c r="I83" s="145"/>
      <c r="J83" s="146"/>
    </row>
    <row r="84" spans="1:10" ht="11.25" customHeight="1">
      <c r="A84" s="84"/>
      <c r="B84" s="51" t="s">
        <v>205</v>
      </c>
      <c r="C84" s="51"/>
      <c r="D84" s="51"/>
      <c r="E84" s="51"/>
      <c r="F84" s="8" t="s">
        <v>206</v>
      </c>
      <c r="G84" s="51" t="s">
        <v>207</v>
      </c>
      <c r="H84" s="51"/>
      <c r="I84" s="51" t="s">
        <v>208</v>
      </c>
      <c r="J84" s="52"/>
    </row>
    <row r="85" spans="1:10" ht="11.25" customHeight="1">
      <c r="A85" s="84"/>
      <c r="B85" s="67" t="s">
        <v>209</v>
      </c>
      <c r="C85" s="67"/>
      <c r="D85" s="67"/>
      <c r="E85" s="67"/>
      <c r="F85" s="9" t="s">
        <v>210</v>
      </c>
      <c r="G85" s="79">
        <v>42163</v>
      </c>
      <c r="H85" s="80"/>
      <c r="I85" s="79">
        <v>42163</v>
      </c>
      <c r="J85" s="80"/>
    </row>
    <row r="86" spans="1:10" ht="11.25" customHeight="1">
      <c r="A86" s="84"/>
      <c r="B86" s="124" t="s">
        <v>246</v>
      </c>
      <c r="C86" s="124"/>
      <c r="D86" s="124"/>
      <c r="E86" s="124"/>
      <c r="F86" s="9" t="s">
        <v>245</v>
      </c>
      <c r="G86" s="79">
        <v>42163</v>
      </c>
      <c r="H86" s="80"/>
      <c r="I86" s="79">
        <v>42163</v>
      </c>
      <c r="J86" s="80"/>
    </row>
    <row r="87" spans="1:10" ht="11.25" customHeight="1">
      <c r="A87" s="84"/>
      <c r="B87" s="67" t="s">
        <v>298</v>
      </c>
      <c r="C87" s="67"/>
      <c r="D87" s="67"/>
      <c r="E87" s="67"/>
      <c r="F87" s="9" t="s">
        <v>299</v>
      </c>
      <c r="G87" s="79">
        <v>42163</v>
      </c>
      <c r="H87" s="80"/>
      <c r="I87" s="79">
        <v>42163</v>
      </c>
      <c r="J87" s="80"/>
    </row>
    <row r="88" spans="1:10" ht="11.25" customHeight="1">
      <c r="A88" s="84"/>
      <c r="B88" s="124" t="s">
        <v>297</v>
      </c>
      <c r="C88" s="124"/>
      <c r="D88" s="124"/>
      <c r="E88" s="124"/>
      <c r="F88" s="9" t="s">
        <v>296</v>
      </c>
      <c r="G88" s="79">
        <v>42163</v>
      </c>
      <c r="H88" s="80"/>
      <c r="I88" s="79">
        <v>42163</v>
      </c>
      <c r="J88" s="80"/>
    </row>
    <row r="89" spans="1:10" ht="11.25" customHeight="1">
      <c r="A89" s="84"/>
      <c r="B89" s="67" t="s">
        <v>300</v>
      </c>
      <c r="C89" s="67"/>
      <c r="D89" s="67"/>
      <c r="E89" s="67"/>
      <c r="F89" s="9" t="s">
        <v>301</v>
      </c>
      <c r="G89" s="79">
        <v>42261</v>
      </c>
      <c r="H89" s="80"/>
      <c r="I89" s="79">
        <v>42261</v>
      </c>
      <c r="J89" s="80"/>
    </row>
    <row r="90" spans="1:10" ht="12" thickBot="1">
      <c r="A90" s="85"/>
      <c r="B90" s="118" t="s">
        <v>302</v>
      </c>
      <c r="C90" s="118"/>
      <c r="D90" s="118"/>
      <c r="E90" s="118"/>
      <c r="F90" s="10" t="s">
        <v>303</v>
      </c>
      <c r="G90" s="79">
        <v>42263</v>
      </c>
      <c r="H90" s="80"/>
      <c r="I90" s="79">
        <v>42263</v>
      </c>
      <c r="J90" s="80"/>
    </row>
    <row r="91" spans="1:10" ht="11.25">
      <c r="A91" s="83">
        <v>11</v>
      </c>
      <c r="B91" s="145" t="s">
        <v>148</v>
      </c>
      <c r="C91" s="145"/>
      <c r="D91" s="145"/>
      <c r="E91" s="145"/>
      <c r="F91" s="145"/>
      <c r="G91" s="145"/>
      <c r="H91" s="145"/>
      <c r="I91" s="145"/>
      <c r="J91" s="146"/>
    </row>
    <row r="92" spans="1:10" ht="11.25">
      <c r="A92" s="84"/>
      <c r="B92" s="51" t="s">
        <v>146</v>
      </c>
      <c r="C92" s="51"/>
      <c r="D92" s="51"/>
      <c r="E92" s="51"/>
      <c r="F92" s="8" t="s">
        <v>147</v>
      </c>
      <c r="G92" s="51" t="s">
        <v>149</v>
      </c>
      <c r="H92" s="51"/>
      <c r="I92" s="51" t="s">
        <v>150</v>
      </c>
      <c r="J92" s="52"/>
    </row>
    <row r="93" spans="1:10" ht="11.25">
      <c r="A93" s="84"/>
      <c r="B93" s="154" t="s">
        <v>115</v>
      </c>
      <c r="C93" s="154"/>
      <c r="D93" s="154"/>
      <c r="E93" s="154"/>
      <c r="F93" s="154"/>
      <c r="G93" s="154"/>
      <c r="H93" s="154"/>
      <c r="I93" s="154"/>
      <c r="J93" s="155"/>
    </row>
    <row r="94" spans="1:10" ht="11.25">
      <c r="A94" s="84"/>
      <c r="B94" s="154" t="s">
        <v>22</v>
      </c>
      <c r="C94" s="154"/>
      <c r="D94" s="154"/>
      <c r="E94" s="154"/>
      <c r="F94" s="154"/>
      <c r="G94" s="154"/>
      <c r="H94" s="154"/>
      <c r="I94" s="154"/>
      <c r="J94" s="155"/>
    </row>
    <row r="95" spans="1:10" ht="11.25">
      <c r="A95" s="84"/>
      <c r="B95" s="53" t="s">
        <v>23</v>
      </c>
      <c r="C95" s="53"/>
      <c r="D95" s="53"/>
      <c r="E95" s="53"/>
      <c r="F95" s="11" t="s">
        <v>24</v>
      </c>
      <c r="G95" s="64">
        <v>1199222.15</v>
      </c>
      <c r="H95" s="64"/>
      <c r="I95" s="64">
        <v>1492308.63</v>
      </c>
      <c r="J95" s="65"/>
    </row>
    <row r="96" spans="1:10" ht="11.25">
      <c r="A96" s="84"/>
      <c r="B96" s="53" t="s">
        <v>25</v>
      </c>
      <c r="C96" s="53"/>
      <c r="D96" s="53"/>
      <c r="E96" s="53"/>
      <c r="F96" s="11" t="s">
        <v>26</v>
      </c>
      <c r="G96" s="64">
        <v>750720.75</v>
      </c>
      <c r="H96" s="64"/>
      <c r="I96" s="64">
        <v>827082.65</v>
      </c>
      <c r="J96" s="65"/>
    </row>
    <row r="97" spans="1:10" ht="11.25">
      <c r="A97" s="84"/>
      <c r="B97" s="53" t="s">
        <v>27</v>
      </c>
      <c r="C97" s="53"/>
      <c r="D97" s="53"/>
      <c r="E97" s="53"/>
      <c r="F97" s="12" t="s">
        <v>28</v>
      </c>
      <c r="G97" s="60">
        <f>G95-G96</f>
        <v>448501.3999999999</v>
      </c>
      <c r="H97" s="60"/>
      <c r="I97" s="60">
        <f>I95-I96</f>
        <v>665225.9799999999</v>
      </c>
      <c r="J97" s="61"/>
    </row>
    <row r="98" spans="1:10" ht="11.25">
      <c r="A98" s="84"/>
      <c r="B98" s="154" t="s">
        <v>29</v>
      </c>
      <c r="C98" s="154"/>
      <c r="D98" s="154"/>
      <c r="E98" s="154"/>
      <c r="F98" s="154"/>
      <c r="G98" s="154"/>
      <c r="H98" s="154"/>
      <c r="I98" s="154"/>
      <c r="J98" s="155"/>
    </row>
    <row r="99" spans="1:10" ht="11.25">
      <c r="A99" s="84"/>
      <c r="B99" s="53" t="s">
        <v>30</v>
      </c>
      <c r="C99" s="53"/>
      <c r="D99" s="53"/>
      <c r="E99" s="53"/>
      <c r="F99" s="11" t="s">
        <v>31</v>
      </c>
      <c r="G99" s="54">
        <v>0</v>
      </c>
      <c r="H99" s="54"/>
      <c r="I99" s="54">
        <v>0</v>
      </c>
      <c r="J99" s="56"/>
    </row>
    <row r="100" spans="1:10" ht="11.25">
      <c r="A100" s="84"/>
      <c r="B100" s="53" t="s">
        <v>32</v>
      </c>
      <c r="C100" s="53"/>
      <c r="D100" s="53"/>
      <c r="E100" s="53"/>
      <c r="F100" s="11" t="s">
        <v>33</v>
      </c>
      <c r="G100" s="54">
        <v>0</v>
      </c>
      <c r="H100" s="54"/>
      <c r="I100" s="54">
        <v>0</v>
      </c>
      <c r="J100" s="56"/>
    </row>
    <row r="101" spans="1:10" ht="11.25">
      <c r="A101" s="84"/>
      <c r="B101" s="53" t="s">
        <v>34</v>
      </c>
      <c r="C101" s="53"/>
      <c r="D101" s="53"/>
      <c r="E101" s="53"/>
      <c r="F101" s="12" t="s">
        <v>35</v>
      </c>
      <c r="G101" s="55">
        <f>G99-G100</f>
        <v>0</v>
      </c>
      <c r="H101" s="55"/>
      <c r="I101" s="55">
        <f>I99-I100</f>
        <v>0</v>
      </c>
      <c r="J101" s="57"/>
    </row>
    <row r="102" spans="1:10" ht="11.25">
      <c r="A102" s="84"/>
      <c r="B102" s="89" t="s">
        <v>184</v>
      </c>
      <c r="C102" s="89"/>
      <c r="D102" s="89"/>
      <c r="E102" s="89"/>
      <c r="F102" s="12" t="s">
        <v>36</v>
      </c>
      <c r="G102" s="60">
        <f>SUM(G103:H107)</f>
        <v>0</v>
      </c>
      <c r="H102" s="60"/>
      <c r="I102" s="60">
        <f>SUM(I103:J107)</f>
        <v>0</v>
      </c>
      <c r="J102" s="61"/>
    </row>
    <row r="103" spans="1:10" ht="11.25">
      <c r="A103" s="84"/>
      <c r="B103" s="53" t="s">
        <v>37</v>
      </c>
      <c r="C103" s="53"/>
      <c r="D103" s="53"/>
      <c r="E103" s="53"/>
      <c r="F103" s="11" t="s">
        <v>38</v>
      </c>
      <c r="G103" s="54">
        <v>0</v>
      </c>
      <c r="H103" s="54"/>
      <c r="I103" s="54">
        <v>0</v>
      </c>
      <c r="J103" s="56"/>
    </row>
    <row r="104" spans="1:10" ht="11.25">
      <c r="A104" s="84"/>
      <c r="B104" s="53" t="s">
        <v>39</v>
      </c>
      <c r="C104" s="53"/>
      <c r="D104" s="53"/>
      <c r="E104" s="53"/>
      <c r="F104" s="11" t="s">
        <v>40</v>
      </c>
      <c r="G104" s="54">
        <v>0</v>
      </c>
      <c r="H104" s="54"/>
      <c r="I104" s="54">
        <v>0</v>
      </c>
      <c r="J104" s="56"/>
    </row>
    <row r="105" spans="1:10" ht="11.25">
      <c r="A105" s="84"/>
      <c r="B105" s="53" t="s">
        <v>41</v>
      </c>
      <c r="C105" s="53"/>
      <c r="D105" s="53"/>
      <c r="E105" s="53"/>
      <c r="F105" s="11" t="s">
        <v>42</v>
      </c>
      <c r="G105" s="54">
        <v>0</v>
      </c>
      <c r="H105" s="54"/>
      <c r="I105" s="54">
        <v>0</v>
      </c>
      <c r="J105" s="56"/>
    </row>
    <row r="106" spans="1:10" ht="11.25">
      <c r="A106" s="84"/>
      <c r="B106" s="53" t="s">
        <v>43</v>
      </c>
      <c r="C106" s="53"/>
      <c r="D106" s="53"/>
      <c r="E106" s="53"/>
      <c r="F106" s="11" t="s">
        <v>44</v>
      </c>
      <c r="G106" s="54">
        <v>0</v>
      </c>
      <c r="H106" s="54"/>
      <c r="I106" s="54">
        <v>0</v>
      </c>
      <c r="J106" s="56"/>
    </row>
    <row r="107" spans="1:10" ht="11.25">
      <c r="A107" s="84"/>
      <c r="B107" s="53" t="s">
        <v>45</v>
      </c>
      <c r="C107" s="53"/>
      <c r="D107" s="53"/>
      <c r="E107" s="53"/>
      <c r="F107" s="11" t="s">
        <v>46</v>
      </c>
      <c r="G107" s="64">
        <v>0</v>
      </c>
      <c r="H107" s="64"/>
      <c r="I107" s="64">
        <v>0</v>
      </c>
      <c r="J107" s="65"/>
    </row>
    <row r="108" spans="1:10" ht="11.25">
      <c r="A108" s="84"/>
      <c r="B108" s="53" t="s">
        <v>47</v>
      </c>
      <c r="C108" s="53"/>
      <c r="D108" s="53"/>
      <c r="E108" s="53"/>
      <c r="F108" s="11" t="s">
        <v>48</v>
      </c>
      <c r="G108" s="54">
        <v>0</v>
      </c>
      <c r="H108" s="54"/>
      <c r="I108" s="54">
        <v>0</v>
      </c>
      <c r="J108" s="56"/>
    </row>
    <row r="109" spans="1:10" ht="11.25">
      <c r="A109" s="84"/>
      <c r="B109" s="53" t="s">
        <v>49</v>
      </c>
      <c r="C109" s="53"/>
      <c r="D109" s="53"/>
      <c r="E109" s="53"/>
      <c r="F109" s="11">
        <v>100</v>
      </c>
      <c r="G109" s="64">
        <v>1672.5</v>
      </c>
      <c r="H109" s="64"/>
      <c r="I109" s="64">
        <v>21730.3</v>
      </c>
      <c r="J109" s="65"/>
    </row>
    <row r="110" spans="1:10" ht="11.25">
      <c r="A110" s="84"/>
      <c r="B110" s="53" t="s">
        <v>50</v>
      </c>
      <c r="C110" s="53"/>
      <c r="D110" s="53"/>
      <c r="E110" s="53"/>
      <c r="F110" s="11">
        <v>110</v>
      </c>
      <c r="G110" s="54">
        <v>0</v>
      </c>
      <c r="H110" s="54"/>
      <c r="I110" s="54">
        <v>0</v>
      </c>
      <c r="J110" s="56"/>
    </row>
    <row r="111" spans="1:10" ht="11.25">
      <c r="A111" s="84"/>
      <c r="B111" s="53" t="s">
        <v>51</v>
      </c>
      <c r="C111" s="53"/>
      <c r="D111" s="53"/>
      <c r="E111" s="53"/>
      <c r="F111" s="11">
        <v>120</v>
      </c>
      <c r="G111" s="54">
        <v>0</v>
      </c>
      <c r="H111" s="54"/>
      <c r="I111" s="54">
        <v>0</v>
      </c>
      <c r="J111" s="56"/>
    </row>
    <row r="112" spans="1:10" ht="11.25">
      <c r="A112" s="84"/>
      <c r="B112" s="89" t="s">
        <v>185</v>
      </c>
      <c r="C112" s="89"/>
      <c r="D112" s="89"/>
      <c r="E112" s="89"/>
      <c r="F112" s="12">
        <v>130</v>
      </c>
      <c r="G112" s="60">
        <f>SUM(G97+G101+G102+G108+G109+G110+G111)</f>
        <v>450173.8999999999</v>
      </c>
      <c r="H112" s="60"/>
      <c r="I112" s="60">
        <f>SUM(I97+I101+I102+I108+I109+I110+I111)</f>
        <v>686956.2799999999</v>
      </c>
      <c r="J112" s="61"/>
    </row>
    <row r="113" spans="1:10" ht="11.25">
      <c r="A113" s="84"/>
      <c r="B113" s="154" t="s">
        <v>52</v>
      </c>
      <c r="C113" s="154"/>
      <c r="D113" s="154"/>
      <c r="E113" s="154"/>
      <c r="F113" s="154"/>
      <c r="G113" s="154"/>
      <c r="H113" s="154"/>
      <c r="I113" s="154"/>
      <c r="J113" s="155"/>
    </row>
    <row r="114" spans="1:10" ht="11.25">
      <c r="A114" s="84"/>
      <c r="B114" s="89" t="s">
        <v>179</v>
      </c>
      <c r="C114" s="89"/>
      <c r="D114" s="89"/>
      <c r="E114" s="89"/>
      <c r="F114" s="12">
        <v>140</v>
      </c>
      <c r="G114" s="60">
        <f>SUM(G115:H118)</f>
        <v>5557118.550000001</v>
      </c>
      <c r="H114" s="60"/>
      <c r="I114" s="60">
        <f>SUM(I115:J118)</f>
        <v>7448453</v>
      </c>
      <c r="J114" s="61"/>
    </row>
    <row r="115" spans="1:10" ht="11.25">
      <c r="A115" s="84"/>
      <c r="B115" s="53" t="s">
        <v>53</v>
      </c>
      <c r="C115" s="53"/>
      <c r="D115" s="53"/>
      <c r="E115" s="53"/>
      <c r="F115" s="11">
        <v>150</v>
      </c>
      <c r="G115" s="64">
        <v>5713.44</v>
      </c>
      <c r="H115" s="64"/>
      <c r="I115" s="64">
        <v>33266.03</v>
      </c>
      <c r="J115" s="65"/>
    </row>
    <row r="116" spans="1:10" ht="11.25">
      <c r="A116" s="84"/>
      <c r="B116" s="53" t="s">
        <v>54</v>
      </c>
      <c r="C116" s="53"/>
      <c r="D116" s="53"/>
      <c r="E116" s="53"/>
      <c r="F116" s="11">
        <v>160</v>
      </c>
      <c r="G116" s="64">
        <v>0</v>
      </c>
      <c r="H116" s="64"/>
      <c r="I116" s="64">
        <v>0</v>
      </c>
      <c r="J116" s="65"/>
    </row>
    <row r="117" spans="1:10" ht="11.25">
      <c r="A117" s="84"/>
      <c r="B117" s="53" t="s">
        <v>55</v>
      </c>
      <c r="C117" s="53"/>
      <c r="D117" s="53"/>
      <c r="E117" s="53"/>
      <c r="F117" s="11">
        <v>170</v>
      </c>
      <c r="G117" s="64">
        <v>0</v>
      </c>
      <c r="H117" s="64"/>
      <c r="I117" s="64">
        <v>0</v>
      </c>
      <c r="J117" s="65"/>
    </row>
    <row r="118" spans="1:10" ht="11.25">
      <c r="A118" s="84"/>
      <c r="B118" s="53" t="s">
        <v>56</v>
      </c>
      <c r="C118" s="53"/>
      <c r="D118" s="53"/>
      <c r="E118" s="53"/>
      <c r="F118" s="11">
        <v>180</v>
      </c>
      <c r="G118" s="64">
        <v>5551405.11</v>
      </c>
      <c r="H118" s="64"/>
      <c r="I118" s="64">
        <v>7415186.97</v>
      </c>
      <c r="J118" s="65"/>
    </row>
    <row r="119" spans="1:10" ht="11.25">
      <c r="A119" s="84"/>
      <c r="B119" s="53" t="s">
        <v>57</v>
      </c>
      <c r="C119" s="53"/>
      <c r="D119" s="53"/>
      <c r="E119" s="53"/>
      <c r="F119" s="11">
        <v>190</v>
      </c>
      <c r="G119" s="64">
        <v>0</v>
      </c>
      <c r="H119" s="64"/>
      <c r="I119" s="64">
        <v>0</v>
      </c>
      <c r="J119" s="65"/>
    </row>
    <row r="120" spans="1:10" ht="11.25">
      <c r="A120" s="84"/>
      <c r="B120" s="53" t="s">
        <v>58</v>
      </c>
      <c r="C120" s="53"/>
      <c r="D120" s="53"/>
      <c r="E120" s="53"/>
      <c r="F120" s="11">
        <v>200</v>
      </c>
      <c r="G120" s="54">
        <v>21112.43</v>
      </c>
      <c r="H120" s="54"/>
      <c r="I120" s="54">
        <v>129256.88</v>
      </c>
      <c r="J120" s="56"/>
    </row>
    <row r="121" spans="1:10" ht="11.25">
      <c r="A121" s="84"/>
      <c r="B121" s="89" t="s">
        <v>180</v>
      </c>
      <c r="C121" s="89"/>
      <c r="D121" s="89"/>
      <c r="E121" s="89"/>
      <c r="F121" s="12">
        <v>210</v>
      </c>
      <c r="G121" s="60">
        <f>G123+G125+G126+G127+G128+G129+G130+G131+G132</f>
        <v>1813311.05</v>
      </c>
      <c r="H121" s="60"/>
      <c r="I121" s="60">
        <f>I123+I125+I126+I127+I128+I129+I130+I131+I132</f>
        <v>2910950.9</v>
      </c>
      <c r="J121" s="61"/>
    </row>
    <row r="122" spans="1:10" ht="11.25">
      <c r="A122" s="84"/>
      <c r="B122" s="53" t="s">
        <v>59</v>
      </c>
      <c r="C122" s="53"/>
      <c r="D122" s="53"/>
      <c r="E122" s="53"/>
      <c r="F122" s="11">
        <v>211</v>
      </c>
      <c r="G122" s="64">
        <v>0</v>
      </c>
      <c r="H122" s="64"/>
      <c r="I122" s="64">
        <v>0</v>
      </c>
      <c r="J122" s="65"/>
    </row>
    <row r="123" spans="1:10" ht="11.25">
      <c r="A123" s="84"/>
      <c r="B123" s="53" t="s">
        <v>60</v>
      </c>
      <c r="C123" s="53"/>
      <c r="D123" s="53"/>
      <c r="E123" s="53"/>
      <c r="F123" s="11">
        <v>220</v>
      </c>
      <c r="G123" s="64">
        <v>1601168.24</v>
      </c>
      <c r="H123" s="64"/>
      <c r="I123" s="64">
        <v>2197963.65</v>
      </c>
      <c r="J123" s="65"/>
    </row>
    <row r="124" spans="1:10" ht="11.25">
      <c r="A124" s="84"/>
      <c r="B124" s="53" t="s">
        <v>61</v>
      </c>
      <c r="C124" s="53"/>
      <c r="D124" s="53"/>
      <c r="E124" s="53"/>
      <c r="F124" s="11">
        <v>230</v>
      </c>
      <c r="G124" s="64">
        <v>0</v>
      </c>
      <c r="H124" s="64"/>
      <c r="I124" s="64">
        <v>0</v>
      </c>
      <c r="J124" s="65"/>
    </row>
    <row r="125" spans="1:10" ht="11.25">
      <c r="A125" s="84"/>
      <c r="B125" s="53" t="s">
        <v>62</v>
      </c>
      <c r="C125" s="53"/>
      <c r="D125" s="53"/>
      <c r="E125" s="53"/>
      <c r="F125" s="11">
        <v>240</v>
      </c>
      <c r="G125" s="64">
        <v>0</v>
      </c>
      <c r="H125" s="64"/>
      <c r="I125" s="64">
        <v>0</v>
      </c>
      <c r="J125" s="65"/>
    </row>
    <row r="126" spans="1:10" ht="11.25">
      <c r="A126" s="84"/>
      <c r="B126" s="53" t="s">
        <v>63</v>
      </c>
      <c r="C126" s="53"/>
      <c r="D126" s="53"/>
      <c r="E126" s="53"/>
      <c r="F126" s="11">
        <v>250</v>
      </c>
      <c r="G126" s="64">
        <v>159.93</v>
      </c>
      <c r="H126" s="64"/>
      <c r="I126" s="64">
        <v>288.5</v>
      </c>
      <c r="J126" s="65"/>
    </row>
    <row r="127" spans="1:10" ht="11.25">
      <c r="A127" s="84"/>
      <c r="B127" s="53" t="s">
        <v>64</v>
      </c>
      <c r="C127" s="53"/>
      <c r="D127" s="53"/>
      <c r="E127" s="53"/>
      <c r="F127" s="11">
        <v>260</v>
      </c>
      <c r="G127" s="64">
        <v>106432.55</v>
      </c>
      <c r="H127" s="64"/>
      <c r="I127" s="64">
        <v>414414.51</v>
      </c>
      <c r="J127" s="65"/>
    </row>
    <row r="128" spans="1:10" ht="11.25">
      <c r="A128" s="84"/>
      <c r="B128" s="53" t="s">
        <v>65</v>
      </c>
      <c r="C128" s="53"/>
      <c r="D128" s="53"/>
      <c r="E128" s="53"/>
      <c r="F128" s="11">
        <v>270</v>
      </c>
      <c r="G128" s="64">
        <v>0</v>
      </c>
      <c r="H128" s="64"/>
      <c r="I128" s="64">
        <v>168733.36</v>
      </c>
      <c r="J128" s="65"/>
    </row>
    <row r="129" spans="1:10" ht="11.25">
      <c r="A129" s="84"/>
      <c r="B129" s="53" t="s">
        <v>66</v>
      </c>
      <c r="C129" s="53"/>
      <c r="D129" s="53"/>
      <c r="E129" s="53"/>
      <c r="F129" s="11">
        <v>280</v>
      </c>
      <c r="G129" s="64">
        <v>0</v>
      </c>
      <c r="H129" s="64"/>
      <c r="I129" s="64">
        <v>1482.29</v>
      </c>
      <c r="J129" s="65"/>
    </row>
    <row r="130" spans="1:10" ht="11.25">
      <c r="A130" s="84"/>
      <c r="B130" s="53" t="s">
        <v>67</v>
      </c>
      <c r="C130" s="53"/>
      <c r="D130" s="53"/>
      <c r="E130" s="53"/>
      <c r="F130" s="11">
        <v>290</v>
      </c>
      <c r="G130" s="64">
        <v>0</v>
      </c>
      <c r="H130" s="64"/>
      <c r="I130" s="64">
        <v>0</v>
      </c>
      <c r="J130" s="65"/>
    </row>
    <row r="131" spans="1:10" ht="11.25">
      <c r="A131" s="84"/>
      <c r="B131" s="53" t="s">
        <v>68</v>
      </c>
      <c r="C131" s="53"/>
      <c r="D131" s="53"/>
      <c r="E131" s="53"/>
      <c r="F131" s="11">
        <v>300</v>
      </c>
      <c r="G131" s="64">
        <v>87421.88</v>
      </c>
      <c r="H131" s="64"/>
      <c r="I131" s="64">
        <v>89343.25</v>
      </c>
      <c r="J131" s="65"/>
    </row>
    <row r="132" spans="1:10" ht="11.25">
      <c r="A132" s="84"/>
      <c r="B132" s="53" t="s">
        <v>69</v>
      </c>
      <c r="C132" s="53"/>
      <c r="D132" s="53"/>
      <c r="E132" s="53"/>
      <c r="F132" s="11">
        <v>310</v>
      </c>
      <c r="G132" s="64">
        <v>18128.45</v>
      </c>
      <c r="H132" s="64"/>
      <c r="I132" s="64">
        <v>38725.34</v>
      </c>
      <c r="J132" s="65"/>
    </row>
    <row r="133" spans="1:10" ht="11.25">
      <c r="A133" s="84"/>
      <c r="B133" s="89" t="s">
        <v>181</v>
      </c>
      <c r="C133" s="89"/>
      <c r="D133" s="89"/>
      <c r="E133" s="89"/>
      <c r="F133" s="11">
        <v>320</v>
      </c>
      <c r="G133" s="60">
        <f>SUM(G134:H137)</f>
        <v>207827.84</v>
      </c>
      <c r="H133" s="60"/>
      <c r="I133" s="60">
        <f>SUM(I134:J137)</f>
        <v>425111.56000000006</v>
      </c>
      <c r="J133" s="61"/>
    </row>
    <row r="134" spans="1:10" ht="11.25">
      <c r="A134" s="84"/>
      <c r="B134" s="53" t="s">
        <v>70</v>
      </c>
      <c r="C134" s="53"/>
      <c r="D134" s="53"/>
      <c r="E134" s="53"/>
      <c r="F134" s="11">
        <v>330</v>
      </c>
      <c r="G134" s="64">
        <v>511.43</v>
      </c>
      <c r="H134" s="64"/>
      <c r="I134" s="64">
        <v>12545.71</v>
      </c>
      <c r="J134" s="65"/>
    </row>
    <row r="135" spans="1:10" ht="11.25">
      <c r="A135" s="84"/>
      <c r="B135" s="53" t="s">
        <v>71</v>
      </c>
      <c r="C135" s="53"/>
      <c r="D135" s="53"/>
      <c r="E135" s="53"/>
      <c r="F135" s="11">
        <v>340</v>
      </c>
      <c r="G135" s="64">
        <v>172312.87</v>
      </c>
      <c r="H135" s="64"/>
      <c r="I135" s="64">
        <v>340765.19</v>
      </c>
      <c r="J135" s="65"/>
    </row>
    <row r="136" spans="1:10" ht="11.25">
      <c r="A136" s="84"/>
      <c r="B136" s="53" t="s">
        <v>72</v>
      </c>
      <c r="C136" s="53"/>
      <c r="D136" s="53"/>
      <c r="E136" s="53"/>
      <c r="F136" s="11">
        <v>350</v>
      </c>
      <c r="G136" s="64">
        <v>0</v>
      </c>
      <c r="H136" s="64"/>
      <c r="I136" s="64">
        <v>0</v>
      </c>
      <c r="J136" s="65"/>
    </row>
    <row r="137" spans="1:10" ht="11.25">
      <c r="A137" s="84"/>
      <c r="B137" s="53" t="s">
        <v>73</v>
      </c>
      <c r="C137" s="53"/>
      <c r="D137" s="53"/>
      <c r="E137" s="53"/>
      <c r="F137" s="11">
        <v>360</v>
      </c>
      <c r="G137" s="64">
        <v>35003.54</v>
      </c>
      <c r="H137" s="64"/>
      <c r="I137" s="64">
        <v>71800.66</v>
      </c>
      <c r="J137" s="65"/>
    </row>
    <row r="138" spans="1:10" ht="11.25">
      <c r="A138" s="84"/>
      <c r="B138" s="53" t="s">
        <v>74</v>
      </c>
      <c r="C138" s="53"/>
      <c r="D138" s="53"/>
      <c r="E138" s="53"/>
      <c r="F138" s="11">
        <v>370</v>
      </c>
      <c r="G138" s="64">
        <v>0</v>
      </c>
      <c r="H138" s="64"/>
      <c r="I138" s="64">
        <v>0</v>
      </c>
      <c r="J138" s="65"/>
    </row>
    <row r="139" spans="1:10" ht="11.25">
      <c r="A139" s="84"/>
      <c r="B139" s="53" t="s">
        <v>75</v>
      </c>
      <c r="C139" s="53"/>
      <c r="D139" s="53"/>
      <c r="E139" s="53"/>
      <c r="F139" s="11">
        <v>380</v>
      </c>
      <c r="G139" s="64">
        <v>0</v>
      </c>
      <c r="H139" s="64"/>
      <c r="I139" s="64">
        <v>0</v>
      </c>
      <c r="J139" s="65"/>
    </row>
    <row r="140" spans="1:10" ht="11.25">
      <c r="A140" s="84"/>
      <c r="B140" s="89" t="s">
        <v>182</v>
      </c>
      <c r="C140" s="89"/>
      <c r="D140" s="89"/>
      <c r="E140" s="89"/>
      <c r="F140" s="11">
        <v>390</v>
      </c>
      <c r="G140" s="60">
        <f>G114+G119+G120+G121+G133+G138+G139</f>
        <v>7599369.87</v>
      </c>
      <c r="H140" s="60"/>
      <c r="I140" s="60">
        <f>I114+I119+I120+I121+I133+I138+I139</f>
        <v>10913772.34</v>
      </c>
      <c r="J140" s="61"/>
    </row>
    <row r="141" spans="1:10" ht="11.25">
      <c r="A141" s="84"/>
      <c r="B141" s="89" t="s">
        <v>183</v>
      </c>
      <c r="C141" s="89"/>
      <c r="D141" s="89"/>
      <c r="E141" s="89"/>
      <c r="F141" s="11">
        <v>400</v>
      </c>
      <c r="G141" s="60">
        <f>G112+G140</f>
        <v>8049543.77</v>
      </c>
      <c r="H141" s="60"/>
      <c r="I141" s="60">
        <f>I112+I140</f>
        <v>11600728.62</v>
      </c>
      <c r="J141" s="61"/>
    </row>
    <row r="142" spans="1:10" ht="11.25">
      <c r="A142" s="84"/>
      <c r="B142" s="154" t="s">
        <v>76</v>
      </c>
      <c r="C142" s="154"/>
      <c r="D142" s="154"/>
      <c r="E142" s="154"/>
      <c r="F142" s="154"/>
      <c r="G142" s="154"/>
      <c r="H142" s="154"/>
      <c r="I142" s="154"/>
      <c r="J142" s="155"/>
    </row>
    <row r="143" spans="1:10" ht="11.25">
      <c r="A143" s="84"/>
      <c r="B143" s="154" t="s">
        <v>77</v>
      </c>
      <c r="C143" s="154"/>
      <c r="D143" s="154"/>
      <c r="E143" s="154"/>
      <c r="F143" s="154"/>
      <c r="G143" s="154"/>
      <c r="H143" s="154"/>
      <c r="I143" s="154"/>
      <c r="J143" s="155"/>
    </row>
    <row r="144" spans="1:10" ht="11.25">
      <c r="A144" s="84"/>
      <c r="B144" s="53" t="s">
        <v>78</v>
      </c>
      <c r="C144" s="53"/>
      <c r="D144" s="53"/>
      <c r="E144" s="53"/>
      <c r="F144" s="11">
        <v>410</v>
      </c>
      <c r="G144" s="95">
        <v>705200</v>
      </c>
      <c r="H144" s="95"/>
      <c r="I144" s="95">
        <v>806572.5</v>
      </c>
      <c r="J144" s="96"/>
    </row>
    <row r="145" spans="1:10" ht="11.25">
      <c r="A145" s="84"/>
      <c r="B145" s="53" t="s">
        <v>79</v>
      </c>
      <c r="C145" s="53"/>
      <c r="D145" s="53"/>
      <c r="E145" s="53"/>
      <c r="F145" s="11">
        <v>420</v>
      </c>
      <c r="G145" s="95">
        <v>0</v>
      </c>
      <c r="H145" s="95"/>
      <c r="I145" s="95">
        <v>0</v>
      </c>
      <c r="J145" s="96"/>
    </row>
    <row r="146" spans="1:10" ht="11.25">
      <c r="A146" s="84"/>
      <c r="B146" s="53" t="s">
        <v>80</v>
      </c>
      <c r="C146" s="53"/>
      <c r="D146" s="53"/>
      <c r="E146" s="53"/>
      <c r="F146" s="11">
        <v>430</v>
      </c>
      <c r="G146" s="95">
        <v>296385.87</v>
      </c>
      <c r="H146" s="95"/>
      <c r="I146" s="95">
        <v>286794.97</v>
      </c>
      <c r="J146" s="96"/>
    </row>
    <row r="147" spans="1:10" ht="11.25">
      <c r="A147" s="84"/>
      <c r="B147" s="53" t="s">
        <v>81</v>
      </c>
      <c r="C147" s="53"/>
      <c r="D147" s="53"/>
      <c r="E147" s="53"/>
      <c r="F147" s="11">
        <v>440</v>
      </c>
      <c r="G147" s="95">
        <v>0</v>
      </c>
      <c r="H147" s="95"/>
      <c r="I147" s="95">
        <v>0</v>
      </c>
      <c r="J147" s="96"/>
    </row>
    <row r="148" spans="1:10" ht="11.25">
      <c r="A148" s="84"/>
      <c r="B148" s="53" t="s">
        <v>82</v>
      </c>
      <c r="C148" s="53"/>
      <c r="D148" s="53"/>
      <c r="E148" s="53"/>
      <c r="F148" s="11">
        <v>450</v>
      </c>
      <c r="G148" s="95">
        <v>243212.87</v>
      </c>
      <c r="H148" s="95"/>
      <c r="I148" s="95">
        <v>318024.8</v>
      </c>
      <c r="J148" s="96"/>
    </row>
    <row r="149" spans="1:10" ht="11.25">
      <c r="A149" s="84"/>
      <c r="B149" s="53" t="s">
        <v>83</v>
      </c>
      <c r="C149" s="53"/>
      <c r="D149" s="53"/>
      <c r="E149" s="53"/>
      <c r="F149" s="11">
        <v>460</v>
      </c>
      <c r="G149" s="95">
        <v>0</v>
      </c>
      <c r="H149" s="95"/>
      <c r="I149" s="95">
        <v>0</v>
      </c>
      <c r="J149" s="96"/>
    </row>
    <row r="150" spans="1:10" ht="11.25">
      <c r="A150" s="84"/>
      <c r="B150" s="53" t="s">
        <v>84</v>
      </c>
      <c r="C150" s="53"/>
      <c r="D150" s="53"/>
      <c r="E150" s="53"/>
      <c r="F150" s="11">
        <v>470</v>
      </c>
      <c r="G150" s="95">
        <v>0</v>
      </c>
      <c r="H150" s="95"/>
      <c r="I150" s="95">
        <v>0</v>
      </c>
      <c r="J150" s="96"/>
    </row>
    <row r="151" spans="1:10" ht="11.25">
      <c r="A151" s="84"/>
      <c r="B151" s="89" t="s">
        <v>178</v>
      </c>
      <c r="C151" s="89"/>
      <c r="D151" s="89"/>
      <c r="E151" s="89"/>
      <c r="F151" s="12">
        <v>480</v>
      </c>
      <c r="G151" s="60">
        <f>SUM(G144,G145,G146,G147,G148,G149,G150)</f>
        <v>1244798.74</v>
      </c>
      <c r="H151" s="60"/>
      <c r="I151" s="60">
        <f>SUM(I144,I145,I146,I147,I148,I149,I150)</f>
        <v>1411392.27</v>
      </c>
      <c r="J151" s="61"/>
    </row>
    <row r="152" spans="1:10" ht="11.25">
      <c r="A152" s="84"/>
      <c r="B152" s="154" t="s">
        <v>85</v>
      </c>
      <c r="C152" s="154"/>
      <c r="D152" s="154"/>
      <c r="E152" s="154"/>
      <c r="F152" s="154"/>
      <c r="G152" s="154"/>
      <c r="H152" s="154"/>
      <c r="I152" s="154"/>
      <c r="J152" s="155"/>
    </row>
    <row r="153" spans="1:10" ht="11.25">
      <c r="A153" s="84"/>
      <c r="B153" s="90" t="s">
        <v>175</v>
      </c>
      <c r="C153" s="90"/>
      <c r="D153" s="90"/>
      <c r="E153" s="90"/>
      <c r="F153" s="12">
        <v>490</v>
      </c>
      <c r="G153" s="60">
        <f>SUM(G155,G157,G159,G158,G160,G161,G162,G163,G164)</f>
        <v>0</v>
      </c>
      <c r="H153" s="60"/>
      <c r="I153" s="60">
        <f>SUM(I155,I157,I159,I158,I160,I161,I162,I163,I164)</f>
        <v>0</v>
      </c>
      <c r="J153" s="61"/>
    </row>
    <row r="154" spans="1:10" ht="11.25">
      <c r="A154" s="84"/>
      <c r="B154" s="91" t="s">
        <v>86</v>
      </c>
      <c r="C154" s="91"/>
      <c r="D154" s="91"/>
      <c r="E154" s="91"/>
      <c r="F154" s="11">
        <v>491</v>
      </c>
      <c r="G154" s="97">
        <v>0</v>
      </c>
      <c r="H154" s="97"/>
      <c r="I154" s="97">
        <v>0</v>
      </c>
      <c r="J154" s="98"/>
    </row>
    <row r="155" spans="1:10" ht="11.25">
      <c r="A155" s="84"/>
      <c r="B155" s="91" t="s">
        <v>87</v>
      </c>
      <c r="C155" s="91"/>
      <c r="D155" s="91"/>
      <c r="E155" s="91"/>
      <c r="F155" s="11">
        <v>500</v>
      </c>
      <c r="G155" s="97">
        <v>0</v>
      </c>
      <c r="H155" s="97"/>
      <c r="I155" s="97">
        <v>0</v>
      </c>
      <c r="J155" s="98"/>
    </row>
    <row r="156" spans="1:10" ht="11.25">
      <c r="A156" s="84"/>
      <c r="B156" s="91" t="s">
        <v>88</v>
      </c>
      <c r="C156" s="91"/>
      <c r="D156" s="91"/>
      <c r="E156" s="91"/>
      <c r="F156" s="11">
        <v>510</v>
      </c>
      <c r="G156" s="97">
        <v>0</v>
      </c>
      <c r="H156" s="97"/>
      <c r="I156" s="97">
        <v>0</v>
      </c>
      <c r="J156" s="98"/>
    </row>
    <row r="157" spans="1:10" ht="11.25">
      <c r="A157" s="84"/>
      <c r="B157" s="91" t="s">
        <v>89</v>
      </c>
      <c r="C157" s="91"/>
      <c r="D157" s="91"/>
      <c r="E157" s="91"/>
      <c r="F157" s="11">
        <v>520</v>
      </c>
      <c r="G157" s="97">
        <v>0</v>
      </c>
      <c r="H157" s="97"/>
      <c r="I157" s="97">
        <v>0</v>
      </c>
      <c r="J157" s="98"/>
    </row>
    <row r="158" spans="1:10" ht="11.25">
      <c r="A158" s="84"/>
      <c r="B158" s="91" t="s">
        <v>90</v>
      </c>
      <c r="C158" s="91"/>
      <c r="D158" s="91"/>
      <c r="E158" s="91"/>
      <c r="F158" s="11">
        <v>530</v>
      </c>
      <c r="G158" s="97">
        <v>0</v>
      </c>
      <c r="H158" s="97"/>
      <c r="I158" s="97">
        <v>0</v>
      </c>
      <c r="J158" s="98"/>
    </row>
    <row r="159" spans="1:10" ht="11.25">
      <c r="A159" s="84"/>
      <c r="B159" s="91" t="s">
        <v>91</v>
      </c>
      <c r="C159" s="91"/>
      <c r="D159" s="91"/>
      <c r="E159" s="91"/>
      <c r="F159" s="11">
        <v>540</v>
      </c>
      <c r="G159" s="97">
        <v>0</v>
      </c>
      <c r="H159" s="97"/>
      <c r="I159" s="97">
        <v>0</v>
      </c>
      <c r="J159" s="98"/>
    </row>
    <row r="160" spans="1:10" ht="11.25">
      <c r="A160" s="84"/>
      <c r="B160" s="91" t="s">
        <v>92</v>
      </c>
      <c r="C160" s="91"/>
      <c r="D160" s="91"/>
      <c r="E160" s="91"/>
      <c r="F160" s="11">
        <v>550</v>
      </c>
      <c r="G160" s="97">
        <v>0</v>
      </c>
      <c r="H160" s="97"/>
      <c r="I160" s="97">
        <v>0</v>
      </c>
      <c r="J160" s="98"/>
    </row>
    <row r="161" spans="1:10" ht="11.25">
      <c r="A161" s="84"/>
      <c r="B161" s="91" t="s">
        <v>93</v>
      </c>
      <c r="C161" s="91"/>
      <c r="D161" s="91"/>
      <c r="E161" s="91"/>
      <c r="F161" s="11">
        <v>560</v>
      </c>
      <c r="G161" s="97">
        <v>0</v>
      </c>
      <c r="H161" s="97"/>
      <c r="I161" s="97">
        <v>0</v>
      </c>
      <c r="J161" s="98"/>
    </row>
    <row r="162" spans="1:10" ht="11.25">
      <c r="A162" s="84"/>
      <c r="B162" s="91" t="s">
        <v>94</v>
      </c>
      <c r="C162" s="91"/>
      <c r="D162" s="91"/>
      <c r="E162" s="91"/>
      <c r="F162" s="11">
        <v>570</v>
      </c>
      <c r="G162" s="95">
        <v>0</v>
      </c>
      <c r="H162" s="95"/>
      <c r="I162" s="95">
        <v>0</v>
      </c>
      <c r="J162" s="96"/>
    </row>
    <row r="163" spans="1:10" ht="11.25">
      <c r="A163" s="84"/>
      <c r="B163" s="91" t="s">
        <v>95</v>
      </c>
      <c r="C163" s="91"/>
      <c r="D163" s="91"/>
      <c r="E163" s="91"/>
      <c r="F163" s="11">
        <v>580</v>
      </c>
      <c r="G163" s="97">
        <v>0</v>
      </c>
      <c r="H163" s="97"/>
      <c r="I163" s="97">
        <v>0</v>
      </c>
      <c r="J163" s="98"/>
    </row>
    <row r="164" spans="1:10" ht="11.25">
      <c r="A164" s="84"/>
      <c r="B164" s="91" t="s">
        <v>96</v>
      </c>
      <c r="C164" s="91"/>
      <c r="D164" s="91"/>
      <c r="E164" s="91"/>
      <c r="F164" s="11">
        <v>590</v>
      </c>
      <c r="G164" s="97">
        <v>0</v>
      </c>
      <c r="H164" s="97"/>
      <c r="I164" s="97">
        <v>0</v>
      </c>
      <c r="J164" s="98"/>
    </row>
    <row r="165" spans="1:10" ht="11.25">
      <c r="A165" s="84"/>
      <c r="B165" s="90" t="s">
        <v>247</v>
      </c>
      <c r="C165" s="90"/>
      <c r="D165" s="90"/>
      <c r="E165" s="90"/>
      <c r="F165" s="12">
        <v>600</v>
      </c>
      <c r="G165" s="60">
        <f>G168+G170+G171+G173+G174+G175+G176+G177+G178+G179+G180+G181+G182+G183</f>
        <v>6804745.03</v>
      </c>
      <c r="H165" s="60"/>
      <c r="I165" s="60">
        <f>I168+I170+I171+I173+I174+I175+I176+I177+I178+I179+I180+I181+I182+I183</f>
        <v>10189336.360000001</v>
      </c>
      <c r="J165" s="61"/>
    </row>
    <row r="166" spans="1:10" ht="11.25">
      <c r="A166" s="84"/>
      <c r="B166" s="91" t="s">
        <v>97</v>
      </c>
      <c r="C166" s="91"/>
      <c r="D166" s="91"/>
      <c r="E166" s="91"/>
      <c r="F166" s="12">
        <v>601</v>
      </c>
      <c r="G166" s="60">
        <f>SUM(G168,G170,G172,G174,G175,G176,G177,G178,G179,G183)</f>
        <v>5099880.36</v>
      </c>
      <c r="H166" s="60"/>
      <c r="I166" s="60">
        <f>SUM(I168,I170,I172,I174,I175,I176,I177,I178,I179,I183)</f>
        <v>8150336.360000001</v>
      </c>
      <c r="J166" s="61"/>
    </row>
    <row r="167" spans="1:10" ht="11.25">
      <c r="A167" s="84"/>
      <c r="B167" s="91" t="s">
        <v>98</v>
      </c>
      <c r="C167" s="91"/>
      <c r="D167" s="91"/>
      <c r="E167" s="91"/>
      <c r="F167" s="11">
        <v>602</v>
      </c>
      <c r="G167" s="95">
        <v>0</v>
      </c>
      <c r="H167" s="95"/>
      <c r="I167" s="95">
        <v>0</v>
      </c>
      <c r="J167" s="96"/>
    </row>
    <row r="168" spans="1:10" ht="11.25">
      <c r="A168" s="84"/>
      <c r="B168" s="91" t="s">
        <v>99</v>
      </c>
      <c r="C168" s="91"/>
      <c r="D168" s="91"/>
      <c r="E168" s="91"/>
      <c r="F168" s="11">
        <v>610</v>
      </c>
      <c r="G168" s="95">
        <v>4095329.82</v>
      </c>
      <c r="H168" s="95"/>
      <c r="I168" s="95">
        <v>7506231.48</v>
      </c>
      <c r="J168" s="96"/>
    </row>
    <row r="169" spans="1:10" ht="11.25">
      <c r="A169" s="84"/>
      <c r="B169" s="91" t="s">
        <v>100</v>
      </c>
      <c r="C169" s="91"/>
      <c r="D169" s="91"/>
      <c r="E169" s="91"/>
      <c r="F169" s="11">
        <v>620</v>
      </c>
      <c r="G169" s="95">
        <v>0</v>
      </c>
      <c r="H169" s="95"/>
      <c r="I169" s="95">
        <v>0</v>
      </c>
      <c r="J169" s="96"/>
    </row>
    <row r="170" spans="1:10" ht="11.25">
      <c r="A170" s="84"/>
      <c r="B170" s="53" t="s">
        <v>101</v>
      </c>
      <c r="C170" s="53"/>
      <c r="D170" s="53"/>
      <c r="E170" s="53"/>
      <c r="F170" s="11">
        <v>630</v>
      </c>
      <c r="G170" s="95">
        <v>0</v>
      </c>
      <c r="H170" s="95"/>
      <c r="I170" s="95">
        <v>0</v>
      </c>
      <c r="J170" s="96"/>
    </row>
    <row r="171" spans="1:10" ht="11.25">
      <c r="A171" s="84"/>
      <c r="B171" s="53" t="s">
        <v>102</v>
      </c>
      <c r="C171" s="53"/>
      <c r="D171" s="53"/>
      <c r="E171" s="53"/>
      <c r="F171" s="11">
        <v>640</v>
      </c>
      <c r="G171" s="95">
        <v>0</v>
      </c>
      <c r="H171" s="95"/>
      <c r="I171" s="95">
        <v>0</v>
      </c>
      <c r="J171" s="96"/>
    </row>
    <row r="172" spans="1:10" ht="11.25">
      <c r="A172" s="84"/>
      <c r="B172" s="53" t="s">
        <v>103</v>
      </c>
      <c r="C172" s="53"/>
      <c r="D172" s="53"/>
      <c r="E172" s="53"/>
      <c r="F172" s="11">
        <v>650</v>
      </c>
      <c r="G172" s="95">
        <v>0</v>
      </c>
      <c r="H172" s="95"/>
      <c r="I172" s="95">
        <v>0</v>
      </c>
      <c r="J172" s="96"/>
    </row>
    <row r="173" spans="1:10" ht="11.25">
      <c r="A173" s="84"/>
      <c r="B173" s="53" t="s">
        <v>104</v>
      </c>
      <c r="C173" s="53"/>
      <c r="D173" s="53"/>
      <c r="E173" s="53"/>
      <c r="F173" s="11">
        <v>660</v>
      </c>
      <c r="G173" s="95">
        <v>0</v>
      </c>
      <c r="H173" s="95"/>
      <c r="I173" s="95">
        <v>0</v>
      </c>
      <c r="J173" s="96"/>
    </row>
    <row r="174" spans="1:10" ht="11.25">
      <c r="A174" s="84"/>
      <c r="B174" s="53" t="s">
        <v>105</v>
      </c>
      <c r="C174" s="53"/>
      <c r="D174" s="53"/>
      <c r="E174" s="53"/>
      <c r="F174" s="11">
        <v>670</v>
      </c>
      <c r="G174" s="95">
        <v>529078.4</v>
      </c>
      <c r="H174" s="95"/>
      <c r="I174" s="95">
        <v>352255.46</v>
      </c>
      <c r="J174" s="96"/>
    </row>
    <row r="175" spans="1:10" ht="11.25">
      <c r="A175" s="84"/>
      <c r="B175" s="53" t="s">
        <v>106</v>
      </c>
      <c r="C175" s="53"/>
      <c r="D175" s="53"/>
      <c r="E175" s="53"/>
      <c r="F175" s="11">
        <v>680</v>
      </c>
      <c r="G175" s="95">
        <v>62681.11</v>
      </c>
      <c r="H175" s="95"/>
      <c r="I175" s="95">
        <v>108872.03</v>
      </c>
      <c r="J175" s="96"/>
    </row>
    <row r="176" spans="1:10" ht="11.25">
      <c r="A176" s="84"/>
      <c r="B176" s="53" t="s">
        <v>107</v>
      </c>
      <c r="C176" s="53"/>
      <c r="D176" s="53"/>
      <c r="E176" s="53"/>
      <c r="F176" s="11">
        <v>690</v>
      </c>
      <c r="G176" s="95">
        <v>0</v>
      </c>
      <c r="H176" s="95"/>
      <c r="I176" s="95">
        <v>0</v>
      </c>
      <c r="J176" s="96"/>
    </row>
    <row r="177" spans="1:10" ht="11.25">
      <c r="A177" s="84"/>
      <c r="B177" s="53" t="s">
        <v>108</v>
      </c>
      <c r="C177" s="53"/>
      <c r="D177" s="53"/>
      <c r="E177" s="53"/>
      <c r="F177" s="11">
        <v>700</v>
      </c>
      <c r="G177" s="95">
        <v>129898.3</v>
      </c>
      <c r="H177" s="95"/>
      <c r="I177" s="95">
        <v>53926.45</v>
      </c>
      <c r="J177" s="96"/>
    </row>
    <row r="178" spans="1:10" ht="11.25">
      <c r="A178" s="84"/>
      <c r="B178" s="53" t="s">
        <v>109</v>
      </c>
      <c r="C178" s="53"/>
      <c r="D178" s="53"/>
      <c r="E178" s="53"/>
      <c r="F178" s="11">
        <v>710</v>
      </c>
      <c r="G178" s="95">
        <v>820.42</v>
      </c>
      <c r="H178" s="95"/>
      <c r="I178" s="95">
        <v>1491.1</v>
      </c>
      <c r="J178" s="96"/>
    </row>
    <row r="179" spans="1:10" ht="11.25">
      <c r="A179" s="84"/>
      <c r="B179" s="53" t="s">
        <v>110</v>
      </c>
      <c r="C179" s="53"/>
      <c r="D179" s="53"/>
      <c r="E179" s="53"/>
      <c r="F179" s="11">
        <v>720</v>
      </c>
      <c r="G179" s="95">
        <v>272628.19</v>
      </c>
      <c r="H179" s="95"/>
      <c r="I179" s="95">
        <v>113046.9</v>
      </c>
      <c r="J179" s="96"/>
    </row>
    <row r="180" spans="1:10" ht="11.25">
      <c r="A180" s="84"/>
      <c r="B180" s="53" t="s">
        <v>111</v>
      </c>
      <c r="C180" s="53"/>
      <c r="D180" s="53"/>
      <c r="E180" s="53"/>
      <c r="F180" s="11">
        <v>730</v>
      </c>
      <c r="G180" s="95">
        <v>1704864.67</v>
      </c>
      <c r="H180" s="95"/>
      <c r="I180" s="95">
        <v>2039000</v>
      </c>
      <c r="J180" s="96"/>
    </row>
    <row r="181" spans="1:10" ht="11.25">
      <c r="A181" s="84"/>
      <c r="B181" s="53" t="s">
        <v>112</v>
      </c>
      <c r="C181" s="53"/>
      <c r="D181" s="53"/>
      <c r="E181" s="53"/>
      <c r="F181" s="11">
        <v>740</v>
      </c>
      <c r="G181" s="95">
        <v>0</v>
      </c>
      <c r="H181" s="95"/>
      <c r="I181" s="95">
        <v>0</v>
      </c>
      <c r="J181" s="96"/>
    </row>
    <row r="182" spans="1:10" ht="11.25">
      <c r="A182" s="84"/>
      <c r="B182" s="53" t="s">
        <v>113</v>
      </c>
      <c r="C182" s="53"/>
      <c r="D182" s="53"/>
      <c r="E182" s="53"/>
      <c r="F182" s="11">
        <v>750</v>
      </c>
      <c r="G182" s="95">
        <v>0</v>
      </c>
      <c r="H182" s="95"/>
      <c r="I182" s="95">
        <v>0</v>
      </c>
      <c r="J182" s="96"/>
    </row>
    <row r="183" spans="1:10" ht="11.25">
      <c r="A183" s="84"/>
      <c r="B183" s="53" t="s">
        <v>114</v>
      </c>
      <c r="C183" s="53"/>
      <c r="D183" s="53"/>
      <c r="E183" s="53"/>
      <c r="F183" s="11">
        <v>760</v>
      </c>
      <c r="G183" s="95">
        <v>9444.12</v>
      </c>
      <c r="H183" s="95"/>
      <c r="I183" s="95">
        <v>14512.94</v>
      </c>
      <c r="J183" s="96"/>
    </row>
    <row r="184" spans="1:10" ht="11.25">
      <c r="A184" s="84"/>
      <c r="B184" s="89" t="s">
        <v>176</v>
      </c>
      <c r="C184" s="89"/>
      <c r="D184" s="89"/>
      <c r="E184" s="89"/>
      <c r="F184" s="12">
        <v>770</v>
      </c>
      <c r="G184" s="60">
        <f>G153+G165</f>
        <v>6804745.03</v>
      </c>
      <c r="H184" s="60"/>
      <c r="I184" s="60">
        <f>I153+I165</f>
        <v>10189336.360000001</v>
      </c>
      <c r="J184" s="61"/>
    </row>
    <row r="185" spans="1:10" ht="12" thickBot="1">
      <c r="A185" s="104"/>
      <c r="B185" s="93" t="s">
        <v>177</v>
      </c>
      <c r="C185" s="93"/>
      <c r="D185" s="93"/>
      <c r="E185" s="93"/>
      <c r="F185" s="13">
        <v>780</v>
      </c>
      <c r="G185" s="99">
        <f>G151+G184</f>
        <v>8049543.7700000005</v>
      </c>
      <c r="H185" s="99"/>
      <c r="I185" s="99">
        <f>I151+I184</f>
        <v>11600728.63</v>
      </c>
      <c r="J185" s="100"/>
    </row>
    <row r="186" spans="1:10" ht="11.25">
      <c r="A186" s="62">
        <v>12</v>
      </c>
      <c r="B186" s="156" t="s">
        <v>153</v>
      </c>
      <c r="C186" s="156"/>
      <c r="D186" s="156"/>
      <c r="E186" s="156"/>
      <c r="F186" s="156"/>
      <c r="G186" s="156"/>
      <c r="H186" s="156"/>
      <c r="I186" s="156"/>
      <c r="J186" s="157"/>
    </row>
    <row r="187" spans="1:10" ht="11.25">
      <c r="A187" s="62"/>
      <c r="B187" s="92" t="s">
        <v>146</v>
      </c>
      <c r="C187" s="92"/>
      <c r="D187" s="92"/>
      <c r="E187" s="92"/>
      <c r="F187" s="51" t="s">
        <v>147</v>
      </c>
      <c r="G187" s="58" t="s">
        <v>151</v>
      </c>
      <c r="H187" s="58"/>
      <c r="I187" s="58" t="s">
        <v>152</v>
      </c>
      <c r="J187" s="59"/>
    </row>
    <row r="188" spans="1:10" ht="21">
      <c r="A188" s="62"/>
      <c r="B188" s="92"/>
      <c r="C188" s="92"/>
      <c r="D188" s="92"/>
      <c r="E188" s="92"/>
      <c r="F188" s="51"/>
      <c r="G188" s="14" t="s">
        <v>144</v>
      </c>
      <c r="H188" s="14" t="s">
        <v>145</v>
      </c>
      <c r="I188" s="14" t="s">
        <v>144</v>
      </c>
      <c r="J188" s="15" t="s">
        <v>145</v>
      </c>
    </row>
    <row r="189" spans="1:10" ht="11.25">
      <c r="A189" s="62"/>
      <c r="B189" s="53" t="s">
        <v>117</v>
      </c>
      <c r="C189" s="53"/>
      <c r="D189" s="53"/>
      <c r="E189" s="53"/>
      <c r="F189" s="16">
        <v>10</v>
      </c>
      <c r="G189" s="17">
        <v>18871541.33</v>
      </c>
      <c r="H189" s="18" t="s">
        <v>116</v>
      </c>
      <c r="I189" s="19">
        <v>31867298.98</v>
      </c>
      <c r="J189" s="20" t="s">
        <v>116</v>
      </c>
    </row>
    <row r="190" spans="1:10" ht="11.25">
      <c r="A190" s="62"/>
      <c r="B190" s="53" t="s">
        <v>118</v>
      </c>
      <c r="C190" s="53"/>
      <c r="D190" s="53"/>
      <c r="E190" s="53"/>
      <c r="F190" s="16">
        <v>20</v>
      </c>
      <c r="G190" s="18" t="s">
        <v>116</v>
      </c>
      <c r="H190" s="17">
        <v>17339890.69</v>
      </c>
      <c r="I190" s="18" t="s">
        <v>116</v>
      </c>
      <c r="J190" s="21">
        <v>29301622.59</v>
      </c>
    </row>
    <row r="191" spans="1:10" ht="11.25">
      <c r="A191" s="62"/>
      <c r="B191" s="53" t="s">
        <v>119</v>
      </c>
      <c r="C191" s="53"/>
      <c r="D191" s="53"/>
      <c r="E191" s="53"/>
      <c r="F191" s="22">
        <v>30</v>
      </c>
      <c r="G191" s="23">
        <f>G189-H190</f>
        <v>1531650.6399999969</v>
      </c>
      <c r="H191" s="18">
        <v>0</v>
      </c>
      <c r="I191" s="23">
        <f>I189-J190</f>
        <v>2565676.3900000006</v>
      </c>
      <c r="J191" s="20">
        <v>0</v>
      </c>
    </row>
    <row r="192" spans="1:10" ht="11.25">
      <c r="A192" s="62"/>
      <c r="B192" s="53" t="s">
        <v>120</v>
      </c>
      <c r="C192" s="53"/>
      <c r="D192" s="53"/>
      <c r="E192" s="53"/>
      <c r="F192" s="22">
        <v>40</v>
      </c>
      <c r="G192" s="18" t="s">
        <v>116</v>
      </c>
      <c r="H192" s="23">
        <f>SUM(H193:H196)</f>
        <v>2845077.1300000004</v>
      </c>
      <c r="I192" s="17" t="s">
        <v>116</v>
      </c>
      <c r="J192" s="24">
        <f>SUM(J193:J196)</f>
        <v>3269429.86</v>
      </c>
    </row>
    <row r="193" spans="1:10" ht="11.25">
      <c r="A193" s="62"/>
      <c r="B193" s="53" t="s">
        <v>121</v>
      </c>
      <c r="C193" s="53"/>
      <c r="D193" s="53"/>
      <c r="E193" s="53"/>
      <c r="F193" s="16">
        <v>50</v>
      </c>
      <c r="G193" s="18" t="s">
        <v>116</v>
      </c>
      <c r="H193" s="25">
        <v>412665.7</v>
      </c>
      <c r="I193" s="18" t="s">
        <v>116</v>
      </c>
      <c r="J193" s="26">
        <v>374065.13</v>
      </c>
    </row>
    <row r="194" spans="1:10" ht="11.25">
      <c r="A194" s="62"/>
      <c r="B194" s="53" t="s">
        <v>122</v>
      </c>
      <c r="C194" s="53"/>
      <c r="D194" s="53"/>
      <c r="E194" s="53"/>
      <c r="F194" s="16">
        <v>60</v>
      </c>
      <c r="G194" s="18" t="s">
        <v>116</v>
      </c>
      <c r="H194" s="25">
        <v>2086266.56</v>
      </c>
      <c r="I194" s="18" t="s">
        <v>116</v>
      </c>
      <c r="J194" s="26">
        <v>2415403.11</v>
      </c>
    </row>
    <row r="195" spans="1:10" ht="11.25">
      <c r="A195" s="62"/>
      <c r="B195" s="53" t="s">
        <v>123</v>
      </c>
      <c r="C195" s="53"/>
      <c r="D195" s="53"/>
      <c r="E195" s="53"/>
      <c r="F195" s="16">
        <v>70</v>
      </c>
      <c r="G195" s="18" t="s">
        <v>116</v>
      </c>
      <c r="H195" s="27">
        <v>346144.87</v>
      </c>
      <c r="I195" s="18" t="s">
        <v>116</v>
      </c>
      <c r="J195" s="28">
        <v>479961.62</v>
      </c>
    </row>
    <row r="196" spans="1:10" ht="11.25">
      <c r="A196" s="62"/>
      <c r="B196" s="53" t="s">
        <v>124</v>
      </c>
      <c r="C196" s="53"/>
      <c r="D196" s="53"/>
      <c r="E196" s="53"/>
      <c r="F196" s="16">
        <v>80</v>
      </c>
      <c r="G196" s="18" t="s">
        <v>116</v>
      </c>
      <c r="H196" s="27">
        <v>0</v>
      </c>
      <c r="I196" s="18" t="s">
        <v>116</v>
      </c>
      <c r="J196" s="29">
        <v>0</v>
      </c>
    </row>
    <row r="197" spans="1:10" ht="11.25">
      <c r="A197" s="62"/>
      <c r="B197" s="53" t="s">
        <v>125</v>
      </c>
      <c r="C197" s="53"/>
      <c r="D197" s="53"/>
      <c r="E197" s="53"/>
      <c r="F197" s="16">
        <v>90</v>
      </c>
      <c r="G197" s="17">
        <v>2295459.66</v>
      </c>
      <c r="H197" s="17" t="s">
        <v>116</v>
      </c>
      <c r="I197" s="17">
        <v>2450399.49</v>
      </c>
      <c r="J197" s="20" t="s">
        <v>116</v>
      </c>
    </row>
    <row r="198" spans="1:10" ht="11.25">
      <c r="A198" s="62"/>
      <c r="B198" s="53" t="s">
        <v>126</v>
      </c>
      <c r="C198" s="53"/>
      <c r="D198" s="53"/>
      <c r="E198" s="53"/>
      <c r="F198" s="22">
        <v>100</v>
      </c>
      <c r="G198" s="23">
        <f>G191-H192+G197</f>
        <v>982033.1699999967</v>
      </c>
      <c r="H198" s="23">
        <v>0</v>
      </c>
      <c r="I198" s="23">
        <f>I191-J192+I197</f>
        <v>1746646.020000001</v>
      </c>
      <c r="J198" s="30">
        <v>0</v>
      </c>
    </row>
    <row r="199" spans="1:10" ht="11.25">
      <c r="A199" s="62"/>
      <c r="B199" s="53" t="s">
        <v>127</v>
      </c>
      <c r="C199" s="53"/>
      <c r="D199" s="53"/>
      <c r="E199" s="53"/>
      <c r="F199" s="22">
        <v>110</v>
      </c>
      <c r="G199" s="31">
        <f>G203</f>
        <v>11038.21</v>
      </c>
      <c r="H199" s="31" t="s">
        <v>116</v>
      </c>
      <c r="I199" s="31">
        <f>I203</f>
        <v>19233.29</v>
      </c>
      <c r="J199" s="30" t="s">
        <v>116</v>
      </c>
    </row>
    <row r="200" spans="1:10" ht="11.25">
      <c r="A200" s="62"/>
      <c r="B200" s="53" t="s">
        <v>128</v>
      </c>
      <c r="C200" s="53"/>
      <c r="D200" s="53"/>
      <c r="E200" s="53"/>
      <c r="F200" s="16">
        <v>120</v>
      </c>
      <c r="G200" s="18">
        <v>0</v>
      </c>
      <c r="H200" s="18" t="s">
        <v>116</v>
      </c>
      <c r="I200" s="18">
        <v>0</v>
      </c>
      <c r="J200" s="20" t="s">
        <v>116</v>
      </c>
    </row>
    <row r="201" spans="1:10" ht="11.25">
      <c r="A201" s="62"/>
      <c r="B201" s="53" t="s">
        <v>129</v>
      </c>
      <c r="C201" s="53"/>
      <c r="D201" s="53"/>
      <c r="E201" s="53"/>
      <c r="F201" s="16">
        <v>130</v>
      </c>
      <c r="G201" s="18">
        <v>0</v>
      </c>
      <c r="H201" s="18" t="s">
        <v>116</v>
      </c>
      <c r="I201" s="18">
        <v>0</v>
      </c>
      <c r="J201" s="20" t="s">
        <v>116</v>
      </c>
    </row>
    <row r="202" spans="1:10" ht="11.25">
      <c r="A202" s="62"/>
      <c r="B202" s="53" t="s">
        <v>130</v>
      </c>
      <c r="C202" s="53"/>
      <c r="D202" s="53"/>
      <c r="E202" s="53"/>
      <c r="F202" s="16">
        <v>140</v>
      </c>
      <c r="G202" s="18">
        <v>0</v>
      </c>
      <c r="H202" s="18" t="s">
        <v>116</v>
      </c>
      <c r="I202" s="18">
        <v>0</v>
      </c>
      <c r="J202" s="20" t="s">
        <v>116</v>
      </c>
    </row>
    <row r="203" spans="1:10" ht="11.25">
      <c r="A203" s="62"/>
      <c r="B203" s="53" t="s">
        <v>131</v>
      </c>
      <c r="C203" s="53"/>
      <c r="D203" s="53"/>
      <c r="E203" s="53"/>
      <c r="F203" s="16">
        <v>150</v>
      </c>
      <c r="G203" s="32">
        <v>11038.21</v>
      </c>
      <c r="H203" s="18" t="s">
        <v>116</v>
      </c>
      <c r="I203" s="32">
        <v>19233.29</v>
      </c>
      <c r="J203" s="20" t="s">
        <v>116</v>
      </c>
    </row>
    <row r="204" spans="1:10" ht="11.25">
      <c r="A204" s="62"/>
      <c r="B204" s="53" t="s">
        <v>132</v>
      </c>
      <c r="C204" s="53"/>
      <c r="D204" s="53"/>
      <c r="E204" s="53"/>
      <c r="F204" s="16">
        <v>160</v>
      </c>
      <c r="G204" s="18">
        <v>0</v>
      </c>
      <c r="H204" s="18" t="s">
        <v>116</v>
      </c>
      <c r="I204" s="18">
        <v>0</v>
      </c>
      <c r="J204" s="20" t="s">
        <v>116</v>
      </c>
    </row>
    <row r="205" spans="1:10" ht="11.25">
      <c r="A205" s="62"/>
      <c r="B205" s="53" t="s">
        <v>133</v>
      </c>
      <c r="C205" s="53"/>
      <c r="D205" s="53"/>
      <c r="E205" s="53"/>
      <c r="F205" s="22">
        <v>170</v>
      </c>
      <c r="G205" s="31" t="s">
        <v>116</v>
      </c>
      <c r="H205" s="23">
        <f>SUM(H206:H209)</f>
        <v>323555.62</v>
      </c>
      <c r="I205" s="31" t="s">
        <v>116</v>
      </c>
      <c r="J205" s="24">
        <f>SUM(J206:J209)</f>
        <v>644161.82</v>
      </c>
    </row>
    <row r="206" spans="1:10" ht="11.25">
      <c r="A206" s="62"/>
      <c r="B206" s="53" t="s">
        <v>134</v>
      </c>
      <c r="C206" s="53"/>
      <c r="D206" s="53"/>
      <c r="E206" s="53"/>
      <c r="F206" s="16">
        <v>180</v>
      </c>
      <c r="G206" s="18" t="s">
        <v>116</v>
      </c>
      <c r="H206" s="17">
        <v>193195.84</v>
      </c>
      <c r="I206" s="18" t="s">
        <v>116</v>
      </c>
      <c r="J206" s="33">
        <v>217363.46</v>
      </c>
    </row>
    <row r="207" spans="1:10" ht="11.25">
      <c r="A207" s="62"/>
      <c r="B207" s="53" t="s">
        <v>135</v>
      </c>
      <c r="C207" s="53"/>
      <c r="D207" s="53"/>
      <c r="E207" s="53"/>
      <c r="F207" s="16">
        <v>190</v>
      </c>
      <c r="G207" s="18" t="s">
        <v>116</v>
      </c>
      <c r="H207" s="18">
        <v>0</v>
      </c>
      <c r="I207" s="18" t="s">
        <v>116</v>
      </c>
      <c r="J207" s="34">
        <v>0</v>
      </c>
    </row>
    <row r="208" spans="1:10" ht="11.25">
      <c r="A208" s="62"/>
      <c r="B208" s="53" t="s">
        <v>136</v>
      </c>
      <c r="C208" s="53"/>
      <c r="D208" s="53"/>
      <c r="E208" s="53"/>
      <c r="F208" s="16">
        <v>200</v>
      </c>
      <c r="G208" s="18" t="s">
        <v>116</v>
      </c>
      <c r="H208" s="17">
        <v>130359.78</v>
      </c>
      <c r="I208" s="18"/>
      <c r="J208" s="33">
        <v>426798.36</v>
      </c>
    </row>
    <row r="209" spans="1:10" ht="11.25">
      <c r="A209" s="62"/>
      <c r="B209" s="53" t="s">
        <v>137</v>
      </c>
      <c r="C209" s="53"/>
      <c r="D209" s="53"/>
      <c r="E209" s="53"/>
      <c r="F209" s="16">
        <v>210</v>
      </c>
      <c r="G209" s="18" t="s">
        <v>116</v>
      </c>
      <c r="H209" s="18">
        <v>0</v>
      </c>
      <c r="I209" s="18"/>
      <c r="J209" s="20">
        <v>0</v>
      </c>
    </row>
    <row r="210" spans="1:10" ht="11.25">
      <c r="A210" s="62"/>
      <c r="B210" s="53" t="s">
        <v>138</v>
      </c>
      <c r="C210" s="53"/>
      <c r="D210" s="53"/>
      <c r="E210" s="53"/>
      <c r="F210" s="22">
        <v>220</v>
      </c>
      <c r="G210" s="23">
        <f>G198+G199-H205</f>
        <v>669515.7599999966</v>
      </c>
      <c r="H210" s="31">
        <v>0</v>
      </c>
      <c r="I210" s="23">
        <f>I198+I199-J205</f>
        <v>1121717.4900000012</v>
      </c>
      <c r="J210" s="30">
        <v>0</v>
      </c>
    </row>
    <row r="211" spans="1:10" ht="11.25">
      <c r="A211" s="62"/>
      <c r="B211" s="53" t="s">
        <v>139</v>
      </c>
      <c r="C211" s="53"/>
      <c r="D211" s="53"/>
      <c r="E211" s="53"/>
      <c r="F211" s="16">
        <v>230</v>
      </c>
      <c r="G211" s="18">
        <v>0</v>
      </c>
      <c r="H211" s="18">
        <v>0</v>
      </c>
      <c r="I211" s="18">
        <v>0</v>
      </c>
      <c r="J211" s="20">
        <v>0</v>
      </c>
    </row>
    <row r="212" spans="1:10" ht="11.25">
      <c r="A212" s="62"/>
      <c r="B212" s="53" t="s">
        <v>140</v>
      </c>
      <c r="C212" s="53"/>
      <c r="D212" s="53"/>
      <c r="E212" s="53"/>
      <c r="F212" s="22">
        <v>240</v>
      </c>
      <c r="G212" s="23">
        <f>G210+G211-H211</f>
        <v>669515.7599999966</v>
      </c>
      <c r="H212" s="18" t="s">
        <v>116</v>
      </c>
      <c r="I212" s="23">
        <f>I210+I211-J211</f>
        <v>1121717.4900000012</v>
      </c>
      <c r="J212" s="20"/>
    </row>
    <row r="213" spans="1:10" ht="11.25">
      <c r="A213" s="62"/>
      <c r="B213" s="53" t="s">
        <v>141</v>
      </c>
      <c r="C213" s="53"/>
      <c r="D213" s="53"/>
      <c r="E213" s="53"/>
      <c r="F213" s="16">
        <v>250</v>
      </c>
      <c r="G213" s="18" t="s">
        <v>116</v>
      </c>
      <c r="H213" s="18">
        <v>0</v>
      </c>
      <c r="I213" s="18" t="s">
        <v>116</v>
      </c>
      <c r="J213" s="20">
        <v>0</v>
      </c>
    </row>
    <row r="214" spans="1:10" ht="11.25">
      <c r="A214" s="62"/>
      <c r="B214" s="53" t="s">
        <v>142</v>
      </c>
      <c r="C214" s="53"/>
      <c r="D214" s="53"/>
      <c r="E214" s="53"/>
      <c r="F214" s="16">
        <v>260</v>
      </c>
      <c r="G214" s="18" t="s">
        <v>116</v>
      </c>
      <c r="H214" s="17">
        <v>512178.36</v>
      </c>
      <c r="I214" s="18" t="s">
        <v>116</v>
      </c>
      <c r="J214" s="33">
        <v>889596.56</v>
      </c>
    </row>
    <row r="215" spans="1:10" ht="12" thickBot="1">
      <c r="A215" s="63"/>
      <c r="B215" s="94" t="s">
        <v>143</v>
      </c>
      <c r="C215" s="94"/>
      <c r="D215" s="94"/>
      <c r="E215" s="94"/>
      <c r="F215" s="35">
        <v>270</v>
      </c>
      <c r="G215" s="36">
        <f>G212-H213-H214</f>
        <v>157337.39999999665</v>
      </c>
      <c r="H215" s="37">
        <v>0</v>
      </c>
      <c r="I215" s="36">
        <f>I212-J213-J214</f>
        <v>232120.9300000011</v>
      </c>
      <c r="J215" s="38">
        <v>0</v>
      </c>
    </row>
    <row r="216" spans="1:10" ht="11.25">
      <c r="A216" s="105">
        <v>13</v>
      </c>
      <c r="B216" s="158" t="s">
        <v>211</v>
      </c>
      <c r="C216" s="159"/>
      <c r="D216" s="159"/>
      <c r="E216" s="159"/>
      <c r="F216" s="159"/>
      <c r="G216" s="159"/>
      <c r="H216" s="159"/>
      <c r="I216" s="159"/>
      <c r="J216" s="160"/>
    </row>
    <row r="217" spans="1:10" ht="11.25">
      <c r="A217" s="81"/>
      <c r="B217" s="76" t="s">
        <v>212</v>
      </c>
      <c r="C217" s="77"/>
      <c r="D217" s="78"/>
      <c r="E217" s="111" t="s">
        <v>262</v>
      </c>
      <c r="F217" s="112"/>
      <c r="G217" s="112"/>
      <c r="H217" s="112"/>
      <c r="I217" s="112"/>
      <c r="J217" s="113"/>
    </row>
    <row r="218" spans="1:10" ht="11.25">
      <c r="A218" s="81"/>
      <c r="B218" s="76" t="s">
        <v>213</v>
      </c>
      <c r="C218" s="77"/>
      <c r="D218" s="78"/>
      <c r="E218" s="111" t="s">
        <v>263</v>
      </c>
      <c r="F218" s="112"/>
      <c r="G218" s="112"/>
      <c r="H218" s="112"/>
      <c r="I218" s="112"/>
      <c r="J218" s="113"/>
    </row>
    <row r="219" spans="1:10" ht="11.25">
      <c r="A219" s="81"/>
      <c r="B219" s="76" t="s">
        <v>214</v>
      </c>
      <c r="C219" s="77"/>
      <c r="D219" s="78"/>
      <c r="E219" s="111" t="s">
        <v>264</v>
      </c>
      <c r="F219" s="112"/>
      <c r="G219" s="112"/>
      <c r="H219" s="112"/>
      <c r="I219" s="112"/>
      <c r="J219" s="113"/>
    </row>
    <row r="220" spans="1:10" ht="11.25">
      <c r="A220" s="81"/>
      <c r="B220" s="76" t="s">
        <v>215</v>
      </c>
      <c r="C220" s="77"/>
      <c r="D220" s="78"/>
      <c r="E220" s="111" t="s">
        <v>220</v>
      </c>
      <c r="F220" s="112"/>
      <c r="G220" s="112"/>
      <c r="H220" s="112"/>
      <c r="I220" s="112"/>
      <c r="J220" s="113"/>
    </row>
    <row r="221" spans="1:10" ht="11.25">
      <c r="A221" s="81"/>
      <c r="B221" s="76" t="s">
        <v>216</v>
      </c>
      <c r="C221" s="77"/>
      <c r="D221" s="78"/>
      <c r="E221" s="111" t="s">
        <v>265</v>
      </c>
      <c r="F221" s="112"/>
      <c r="G221" s="112"/>
      <c r="H221" s="112"/>
      <c r="I221" s="112"/>
      <c r="J221" s="113"/>
    </row>
    <row r="222" spans="1:10" ht="11.25">
      <c r="A222" s="81"/>
      <c r="B222" s="76" t="s">
        <v>217</v>
      </c>
      <c r="C222" s="77"/>
      <c r="D222" s="78"/>
      <c r="E222" s="111" t="s">
        <v>221</v>
      </c>
      <c r="F222" s="112"/>
      <c r="G222" s="112"/>
      <c r="H222" s="112"/>
      <c r="I222" s="112"/>
      <c r="J222" s="113"/>
    </row>
    <row r="223" spans="1:10" ht="11.25">
      <c r="A223" s="81"/>
      <c r="B223" s="76" t="s">
        <v>218</v>
      </c>
      <c r="C223" s="77"/>
      <c r="D223" s="78"/>
      <c r="E223" s="111" t="s">
        <v>266</v>
      </c>
      <c r="F223" s="112"/>
      <c r="G223" s="112"/>
      <c r="H223" s="112"/>
      <c r="I223" s="112"/>
      <c r="J223" s="113"/>
    </row>
    <row r="224" spans="1:10" ht="12" thickBot="1">
      <c r="A224" s="106"/>
      <c r="B224" s="125" t="s">
        <v>219</v>
      </c>
      <c r="C224" s="126"/>
      <c r="D224" s="127"/>
      <c r="E224" s="121" t="s">
        <v>239</v>
      </c>
      <c r="F224" s="122"/>
      <c r="G224" s="122"/>
      <c r="H224" s="122"/>
      <c r="I224" s="122"/>
      <c r="J224" s="123"/>
    </row>
    <row r="225" spans="1:10" ht="11.25">
      <c r="A225" s="105">
        <v>14</v>
      </c>
      <c r="B225" s="158" t="s">
        <v>224</v>
      </c>
      <c r="C225" s="159"/>
      <c r="D225" s="159"/>
      <c r="E225" s="159"/>
      <c r="F225" s="159"/>
      <c r="G225" s="159"/>
      <c r="H225" s="159"/>
      <c r="I225" s="159"/>
      <c r="J225" s="160"/>
    </row>
    <row r="226" spans="1:10" ht="34.5" customHeight="1">
      <c r="A226" s="81"/>
      <c r="B226" s="8" t="s">
        <v>204</v>
      </c>
      <c r="C226" s="8" t="s">
        <v>229</v>
      </c>
      <c r="D226" s="51" t="s">
        <v>230</v>
      </c>
      <c r="E226" s="51"/>
      <c r="F226" s="51"/>
      <c r="G226" s="8" t="s">
        <v>231</v>
      </c>
      <c r="H226" s="8" t="s">
        <v>232</v>
      </c>
      <c r="I226" s="51" t="s">
        <v>235</v>
      </c>
      <c r="J226" s="52"/>
    </row>
    <row r="227" spans="1:10" ht="13.5" thickBot="1">
      <c r="A227" s="81"/>
      <c r="B227" s="43" t="s">
        <v>203</v>
      </c>
      <c r="C227" s="43" t="s">
        <v>203</v>
      </c>
      <c r="D227" s="128" t="s">
        <v>203</v>
      </c>
      <c r="E227" s="128"/>
      <c r="F227" s="43" t="s">
        <v>203</v>
      </c>
      <c r="G227" s="44" t="s">
        <v>203</v>
      </c>
      <c r="H227" s="45" t="s">
        <v>203</v>
      </c>
      <c r="I227" s="128" t="s">
        <v>203</v>
      </c>
      <c r="J227" s="128"/>
    </row>
    <row r="228" spans="1:10" ht="11.25">
      <c r="A228" s="83">
        <v>15</v>
      </c>
      <c r="B228" s="145" t="s">
        <v>223</v>
      </c>
      <c r="C228" s="145"/>
      <c r="D228" s="145"/>
      <c r="E228" s="145"/>
      <c r="F228" s="145"/>
      <c r="G228" s="145"/>
      <c r="H228" s="145"/>
      <c r="I228" s="145"/>
      <c r="J228" s="146"/>
    </row>
    <row r="229" spans="1:10" ht="45" customHeight="1">
      <c r="A229" s="84"/>
      <c r="B229" s="8" t="s">
        <v>204</v>
      </c>
      <c r="C229" s="8" t="s">
        <v>229</v>
      </c>
      <c r="D229" s="51" t="s">
        <v>230</v>
      </c>
      <c r="E229" s="51"/>
      <c r="F229" s="8" t="s">
        <v>231</v>
      </c>
      <c r="G229" s="8" t="s">
        <v>232</v>
      </c>
      <c r="H229" s="8" t="s">
        <v>233</v>
      </c>
      <c r="I229" s="51" t="s">
        <v>234</v>
      </c>
      <c r="J229" s="51"/>
    </row>
    <row r="230" spans="1:10" ht="11.25" customHeight="1">
      <c r="A230" s="84"/>
      <c r="B230" s="43" t="s">
        <v>203</v>
      </c>
      <c r="C230" s="43" t="s">
        <v>203</v>
      </c>
      <c r="D230" s="128" t="s">
        <v>203</v>
      </c>
      <c r="E230" s="128"/>
      <c r="F230" s="43" t="s">
        <v>203</v>
      </c>
      <c r="G230" s="44" t="s">
        <v>203</v>
      </c>
      <c r="H230" s="45" t="s">
        <v>203</v>
      </c>
      <c r="I230" s="128" t="s">
        <v>203</v>
      </c>
      <c r="J230" s="128"/>
    </row>
    <row r="231" spans="1:10" ht="11.25">
      <c r="A231" s="81">
        <v>16</v>
      </c>
      <c r="B231" s="161" t="s">
        <v>222</v>
      </c>
      <c r="C231" s="161"/>
      <c r="D231" s="161"/>
      <c r="E231" s="161"/>
      <c r="F231" s="161"/>
      <c r="G231" s="161"/>
      <c r="H231" s="161"/>
      <c r="I231" s="161"/>
      <c r="J231" s="162"/>
    </row>
    <row r="232" spans="1:10" ht="21.75" customHeight="1">
      <c r="A232" s="81"/>
      <c r="B232" s="8" t="s">
        <v>204</v>
      </c>
      <c r="C232" s="51" t="s">
        <v>225</v>
      </c>
      <c r="D232" s="51"/>
      <c r="E232" s="51" t="s">
        <v>226</v>
      </c>
      <c r="F232" s="51"/>
      <c r="G232" s="51"/>
      <c r="H232" s="51" t="s">
        <v>227</v>
      </c>
      <c r="I232" s="51"/>
      <c r="J232" s="40" t="s">
        <v>228</v>
      </c>
    </row>
    <row r="233" spans="1:10" ht="24.75" customHeight="1">
      <c r="A233" s="81"/>
      <c r="B233" s="39">
        <v>1</v>
      </c>
      <c r="C233" s="132" t="s">
        <v>304</v>
      </c>
      <c r="D233" s="133"/>
      <c r="E233" s="129" t="s">
        <v>318</v>
      </c>
      <c r="F233" s="130"/>
      <c r="G233" s="131"/>
      <c r="H233" s="129" t="s">
        <v>9</v>
      </c>
      <c r="I233" s="131"/>
      <c r="J233" s="41">
        <v>42153</v>
      </c>
    </row>
    <row r="234" spans="1:10" ht="24.75" customHeight="1">
      <c r="A234" s="81"/>
      <c r="B234" s="39">
        <v>2</v>
      </c>
      <c r="C234" s="132" t="s">
        <v>305</v>
      </c>
      <c r="D234" s="133"/>
      <c r="E234" s="129" t="s">
        <v>319</v>
      </c>
      <c r="F234" s="130"/>
      <c r="G234" s="131"/>
      <c r="H234" s="129" t="s">
        <v>9</v>
      </c>
      <c r="I234" s="131"/>
      <c r="J234" s="41">
        <v>42153</v>
      </c>
    </row>
    <row r="235" spans="1:10" ht="24.75" customHeight="1">
      <c r="A235" s="81"/>
      <c r="B235" s="39">
        <v>3</v>
      </c>
      <c r="C235" s="132" t="s">
        <v>306</v>
      </c>
      <c r="D235" s="133"/>
      <c r="E235" s="129" t="s">
        <v>320</v>
      </c>
      <c r="F235" s="130"/>
      <c r="G235" s="131"/>
      <c r="H235" s="129" t="s">
        <v>9</v>
      </c>
      <c r="I235" s="131"/>
      <c r="J235" s="41">
        <v>42153</v>
      </c>
    </row>
    <row r="236" spans="1:10" ht="24.75" customHeight="1">
      <c r="A236" s="81"/>
      <c r="B236" s="39">
        <v>4</v>
      </c>
      <c r="C236" s="132" t="s">
        <v>307</v>
      </c>
      <c r="D236" s="133"/>
      <c r="E236" s="129" t="s">
        <v>321</v>
      </c>
      <c r="F236" s="130"/>
      <c r="G236" s="131"/>
      <c r="H236" s="129" t="s">
        <v>9</v>
      </c>
      <c r="I236" s="131"/>
      <c r="J236" s="41">
        <v>42153</v>
      </c>
    </row>
    <row r="237" spans="1:10" ht="24.75" customHeight="1">
      <c r="A237" s="81"/>
      <c r="B237" s="39">
        <v>5</v>
      </c>
      <c r="C237" s="132" t="s">
        <v>308</v>
      </c>
      <c r="D237" s="133"/>
      <c r="E237" s="129" t="s">
        <v>318</v>
      </c>
      <c r="F237" s="130"/>
      <c r="G237" s="131"/>
      <c r="H237" s="129" t="s">
        <v>9</v>
      </c>
      <c r="I237" s="131"/>
      <c r="J237" s="41">
        <v>42153</v>
      </c>
    </row>
    <row r="238" spans="1:10" ht="24.75" customHeight="1">
      <c r="A238" s="81"/>
      <c r="B238" s="39">
        <v>6</v>
      </c>
      <c r="C238" s="132" t="s">
        <v>309</v>
      </c>
      <c r="D238" s="133"/>
      <c r="E238" s="129" t="s">
        <v>322</v>
      </c>
      <c r="F238" s="130"/>
      <c r="G238" s="131"/>
      <c r="H238" s="114" t="s">
        <v>291</v>
      </c>
      <c r="I238" s="114"/>
      <c r="J238" s="41">
        <v>42153</v>
      </c>
    </row>
    <row r="239" spans="1:10" ht="24.75" customHeight="1">
      <c r="A239" s="81"/>
      <c r="B239" s="39">
        <v>7</v>
      </c>
      <c r="C239" s="132" t="s">
        <v>310</v>
      </c>
      <c r="D239" s="133"/>
      <c r="E239" s="129" t="s">
        <v>323</v>
      </c>
      <c r="F239" s="130"/>
      <c r="G239" s="131"/>
      <c r="H239" s="114" t="s">
        <v>327</v>
      </c>
      <c r="I239" s="114"/>
      <c r="J239" s="41">
        <v>42153</v>
      </c>
    </row>
    <row r="240" spans="1:10" ht="24.75" customHeight="1">
      <c r="A240" s="81"/>
      <c r="B240" s="39">
        <v>8</v>
      </c>
      <c r="C240" s="132" t="s">
        <v>311</v>
      </c>
      <c r="D240" s="133"/>
      <c r="E240" s="129" t="s">
        <v>324</v>
      </c>
      <c r="F240" s="130"/>
      <c r="G240" s="131"/>
      <c r="H240" s="114" t="s">
        <v>327</v>
      </c>
      <c r="I240" s="114"/>
      <c r="J240" s="41">
        <v>42153</v>
      </c>
    </row>
    <row r="241" spans="1:10" ht="24.75" customHeight="1">
      <c r="A241" s="81"/>
      <c r="B241" s="39">
        <v>9</v>
      </c>
      <c r="C241" s="132" t="s">
        <v>312</v>
      </c>
      <c r="D241" s="133"/>
      <c r="E241" s="129" t="s">
        <v>324</v>
      </c>
      <c r="F241" s="130"/>
      <c r="G241" s="131"/>
      <c r="H241" s="114" t="s">
        <v>327</v>
      </c>
      <c r="I241" s="114"/>
      <c r="J241" s="41">
        <v>42153</v>
      </c>
    </row>
    <row r="242" spans="1:10" ht="24.75" customHeight="1">
      <c r="A242" s="81"/>
      <c r="B242" s="39">
        <v>10</v>
      </c>
      <c r="C242" s="132" t="s">
        <v>313</v>
      </c>
      <c r="D242" s="133"/>
      <c r="E242" s="129" t="s">
        <v>321</v>
      </c>
      <c r="F242" s="130"/>
      <c r="G242" s="131"/>
      <c r="H242" s="114" t="s">
        <v>327</v>
      </c>
      <c r="I242" s="114"/>
      <c r="J242" s="41">
        <v>42153</v>
      </c>
    </row>
    <row r="243" spans="1:10" ht="24.75" customHeight="1">
      <c r="A243" s="81"/>
      <c r="B243" s="39">
        <v>11</v>
      </c>
      <c r="C243" s="132" t="s">
        <v>314</v>
      </c>
      <c r="D243" s="133"/>
      <c r="E243" s="129" t="s">
        <v>319</v>
      </c>
      <c r="F243" s="130"/>
      <c r="G243" s="131"/>
      <c r="H243" s="136" t="s">
        <v>327</v>
      </c>
      <c r="I243" s="137"/>
      <c r="J243" s="41">
        <v>42153</v>
      </c>
    </row>
    <row r="244" spans="1:10" ht="24.75" customHeight="1">
      <c r="A244" s="81"/>
      <c r="B244" s="39">
        <v>12</v>
      </c>
      <c r="C244" s="132" t="s">
        <v>315</v>
      </c>
      <c r="D244" s="133"/>
      <c r="E244" s="129" t="s">
        <v>321</v>
      </c>
      <c r="F244" s="130"/>
      <c r="G244" s="131"/>
      <c r="H244" s="136" t="s">
        <v>327</v>
      </c>
      <c r="I244" s="137"/>
      <c r="J244" s="41">
        <v>42153</v>
      </c>
    </row>
    <row r="245" spans="1:10" ht="24.75" customHeight="1">
      <c r="A245" s="81"/>
      <c r="B245" s="39">
        <v>13</v>
      </c>
      <c r="C245" s="132" t="s">
        <v>316</v>
      </c>
      <c r="D245" s="133"/>
      <c r="E245" s="129" t="s">
        <v>325</v>
      </c>
      <c r="F245" s="130"/>
      <c r="G245" s="131"/>
      <c r="H245" s="136" t="s">
        <v>328</v>
      </c>
      <c r="I245" s="137"/>
      <c r="J245" s="42">
        <v>42153</v>
      </c>
    </row>
    <row r="246" spans="1:10" ht="24.75" customHeight="1">
      <c r="A246" s="81"/>
      <c r="B246" s="39">
        <v>14</v>
      </c>
      <c r="C246" s="132" t="s">
        <v>317</v>
      </c>
      <c r="D246" s="133"/>
      <c r="E246" s="129" t="s">
        <v>326</v>
      </c>
      <c r="F246" s="130"/>
      <c r="G246" s="131"/>
      <c r="H246" s="136" t="s">
        <v>329</v>
      </c>
      <c r="I246" s="137"/>
      <c r="J246" s="42">
        <v>42153</v>
      </c>
    </row>
    <row r="252" spans="2:10" ht="17.25" customHeight="1">
      <c r="B252" s="134" t="s">
        <v>236</v>
      </c>
      <c r="C252" s="134"/>
      <c r="D252" s="134"/>
      <c r="G252" s="135" t="s">
        <v>286</v>
      </c>
      <c r="H252" s="135"/>
      <c r="I252" s="135"/>
      <c r="J252" s="135"/>
    </row>
    <row r="255" spans="2:10" ht="17.25" customHeight="1">
      <c r="B255" s="134" t="s">
        <v>237</v>
      </c>
      <c r="C255" s="134"/>
      <c r="D255" s="134"/>
      <c r="G255" s="135" t="s">
        <v>330</v>
      </c>
      <c r="H255" s="135"/>
      <c r="I255" s="135"/>
      <c r="J255" s="135"/>
    </row>
    <row r="258" spans="2:10" ht="17.25" customHeight="1">
      <c r="B258" s="134" t="s">
        <v>238</v>
      </c>
      <c r="C258" s="134"/>
      <c r="D258" s="134"/>
      <c r="E258" s="134"/>
      <c r="F258" s="134"/>
      <c r="G258" s="135" t="s">
        <v>331</v>
      </c>
      <c r="H258" s="135"/>
      <c r="I258" s="135"/>
      <c r="J258" s="135"/>
    </row>
  </sheetData>
  <sheetProtection/>
  <mergeCells count="589">
    <mergeCell ref="C242:D242"/>
    <mergeCell ref="C234:D234"/>
    <mergeCell ref="E234:G234"/>
    <mergeCell ref="H234:I234"/>
    <mergeCell ref="C241:D241"/>
    <mergeCell ref="C240:D240"/>
    <mergeCell ref="C239:D239"/>
    <mergeCell ref="C238:D238"/>
    <mergeCell ref="C237:D237"/>
    <mergeCell ref="C236:D236"/>
    <mergeCell ref="B70:C70"/>
    <mergeCell ref="E70:F70"/>
    <mergeCell ref="G70:H70"/>
    <mergeCell ref="I70:J70"/>
    <mergeCell ref="B88:E88"/>
    <mergeCell ref="G88:H88"/>
    <mergeCell ref="I88:J88"/>
    <mergeCell ref="B87:E87"/>
    <mergeCell ref="G87:H87"/>
    <mergeCell ref="I87:J87"/>
    <mergeCell ref="E82:J82"/>
    <mergeCell ref="B67:C67"/>
    <mergeCell ref="E67:F67"/>
    <mergeCell ref="G67:H67"/>
    <mergeCell ref="I67:J67"/>
    <mergeCell ref="B68:C68"/>
    <mergeCell ref="E68:F68"/>
    <mergeCell ref="G68:H68"/>
    <mergeCell ref="G69:H69"/>
    <mergeCell ref="I69:J69"/>
    <mergeCell ref="I230:J230"/>
    <mergeCell ref="D230:E230"/>
    <mergeCell ref="E74:J74"/>
    <mergeCell ref="E75:J75"/>
    <mergeCell ref="E76:J76"/>
    <mergeCell ref="E77:J77"/>
    <mergeCell ref="E78:J78"/>
    <mergeCell ref="E79:J79"/>
    <mergeCell ref="E80:J80"/>
    <mergeCell ref="E81:J81"/>
    <mergeCell ref="H243:I243"/>
    <mergeCell ref="H244:I244"/>
    <mergeCell ref="H245:I245"/>
    <mergeCell ref="H246:I246"/>
    <mergeCell ref="E243:G243"/>
    <mergeCell ref="E246:G246"/>
    <mergeCell ref="E245:G245"/>
    <mergeCell ref="E244:G244"/>
    <mergeCell ref="G62:H62"/>
    <mergeCell ref="I62:J62"/>
    <mergeCell ref="B63:C63"/>
    <mergeCell ref="E63:F63"/>
    <mergeCell ref="G63:H63"/>
    <mergeCell ref="I63:J63"/>
    <mergeCell ref="B62:C62"/>
    <mergeCell ref="E62:F62"/>
    <mergeCell ref="B258:F258"/>
    <mergeCell ref="G252:J252"/>
    <mergeCell ref="G255:J255"/>
    <mergeCell ref="G258:J258"/>
    <mergeCell ref="I229:J229"/>
    <mergeCell ref="H233:I233"/>
    <mergeCell ref="H235:I235"/>
    <mergeCell ref="C246:D246"/>
    <mergeCell ref="D229:E229"/>
    <mergeCell ref="C244:D244"/>
    <mergeCell ref="H239:I239"/>
    <mergeCell ref="H240:I240"/>
    <mergeCell ref="H241:I241"/>
    <mergeCell ref="I64:J64"/>
    <mergeCell ref="B252:D252"/>
    <mergeCell ref="B255:D255"/>
    <mergeCell ref="B64:C64"/>
    <mergeCell ref="C243:D243"/>
    <mergeCell ref="C245:D245"/>
    <mergeCell ref="E235:G235"/>
    <mergeCell ref="C233:D233"/>
    <mergeCell ref="C235:D235"/>
    <mergeCell ref="E233:G233"/>
    <mergeCell ref="H236:I236"/>
    <mergeCell ref="H237:I237"/>
    <mergeCell ref="H238:I238"/>
    <mergeCell ref="E236:G236"/>
    <mergeCell ref="E240:G240"/>
    <mergeCell ref="E241:G241"/>
    <mergeCell ref="E242:G242"/>
    <mergeCell ref="H242:I242"/>
    <mergeCell ref="A228:A230"/>
    <mergeCell ref="B228:J228"/>
    <mergeCell ref="B231:J231"/>
    <mergeCell ref="C232:D232"/>
    <mergeCell ref="E232:G232"/>
    <mergeCell ref="H232:I232"/>
    <mergeCell ref="A231:A246"/>
    <mergeCell ref="A225:A227"/>
    <mergeCell ref="B225:J225"/>
    <mergeCell ref="D226:F226"/>
    <mergeCell ref="I226:J226"/>
    <mergeCell ref="I227:J227"/>
    <mergeCell ref="D227:E227"/>
    <mergeCell ref="E237:G237"/>
    <mergeCell ref="E238:G238"/>
    <mergeCell ref="E239:G239"/>
    <mergeCell ref="A216:A224"/>
    <mergeCell ref="B216:J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E217:J217"/>
    <mergeCell ref="E218:J218"/>
    <mergeCell ref="E219:J219"/>
    <mergeCell ref="E220:J220"/>
    <mergeCell ref="E221:J221"/>
    <mergeCell ref="E222:J222"/>
    <mergeCell ref="E223:J223"/>
    <mergeCell ref="E224:J224"/>
    <mergeCell ref="A91:A185"/>
    <mergeCell ref="G90:H90"/>
    <mergeCell ref="I90:J90"/>
    <mergeCell ref="B84:E84"/>
    <mergeCell ref="B85:E85"/>
    <mergeCell ref="B86:E86"/>
    <mergeCell ref="B89:E89"/>
    <mergeCell ref="B90:E90"/>
    <mergeCell ref="I85:J85"/>
    <mergeCell ref="I86:J86"/>
    <mergeCell ref="B54:D54"/>
    <mergeCell ref="E54:J54"/>
    <mergeCell ref="B53:D53"/>
    <mergeCell ref="E53:J53"/>
    <mergeCell ref="B55:J55"/>
    <mergeCell ref="B56:C56"/>
    <mergeCell ref="B80:D80"/>
    <mergeCell ref="E59:F59"/>
    <mergeCell ref="A45:A54"/>
    <mergeCell ref="G56:H57"/>
    <mergeCell ref="G72:H72"/>
    <mergeCell ref="I56:J57"/>
    <mergeCell ref="I72:J72"/>
    <mergeCell ref="B48:D48"/>
    <mergeCell ref="E48:J48"/>
    <mergeCell ref="B50:D50"/>
    <mergeCell ref="E50:J50"/>
    <mergeCell ref="B51:D51"/>
    <mergeCell ref="E51:J51"/>
    <mergeCell ref="B47:D47"/>
    <mergeCell ref="E47:J47"/>
    <mergeCell ref="B46:J46"/>
    <mergeCell ref="B49:J49"/>
    <mergeCell ref="B52:J52"/>
    <mergeCell ref="A55:A72"/>
    <mergeCell ref="B72:C72"/>
    <mergeCell ref="B43:D43"/>
    <mergeCell ref="E43:J43"/>
    <mergeCell ref="B44:D44"/>
    <mergeCell ref="E44:J44"/>
    <mergeCell ref="D56:D57"/>
    <mergeCell ref="E56:F57"/>
    <mergeCell ref="E72:F72"/>
    <mergeCell ref="B59:C59"/>
    <mergeCell ref="B41:D41"/>
    <mergeCell ref="E41:J41"/>
    <mergeCell ref="B42:J42"/>
    <mergeCell ref="B45:J45"/>
    <mergeCell ref="A35:A44"/>
    <mergeCell ref="B35:J35"/>
    <mergeCell ref="B37:D37"/>
    <mergeCell ref="E37:J37"/>
    <mergeCell ref="B38:D38"/>
    <mergeCell ref="E38:J38"/>
    <mergeCell ref="B40:D40"/>
    <mergeCell ref="E40:J40"/>
    <mergeCell ref="B36:J36"/>
    <mergeCell ref="B39:J39"/>
    <mergeCell ref="B26:D26"/>
    <mergeCell ref="E26:J26"/>
    <mergeCell ref="B27:D27"/>
    <mergeCell ref="E27:J27"/>
    <mergeCell ref="B28:D28"/>
    <mergeCell ref="E28:J28"/>
    <mergeCell ref="B34:D34"/>
    <mergeCell ref="E34:J34"/>
    <mergeCell ref="A29:A34"/>
    <mergeCell ref="B29:J29"/>
    <mergeCell ref="B30:D30"/>
    <mergeCell ref="E30:J30"/>
    <mergeCell ref="B31:D31"/>
    <mergeCell ref="E31:J31"/>
    <mergeCell ref="B32:D32"/>
    <mergeCell ref="E32:J32"/>
    <mergeCell ref="B33:D33"/>
    <mergeCell ref="E33:J33"/>
    <mergeCell ref="B14:D14"/>
    <mergeCell ref="E14:J14"/>
    <mergeCell ref="B15:D15"/>
    <mergeCell ref="E15:J15"/>
    <mergeCell ref="B20:D20"/>
    <mergeCell ref="E20:J20"/>
    <mergeCell ref="B21:J21"/>
    <mergeCell ref="B22:D22"/>
    <mergeCell ref="A12:A16"/>
    <mergeCell ref="E16:J16"/>
    <mergeCell ref="B16:D16"/>
    <mergeCell ref="A21:A28"/>
    <mergeCell ref="A17:A20"/>
    <mergeCell ref="B17:J17"/>
    <mergeCell ref="B18:D18"/>
    <mergeCell ref="E18:J18"/>
    <mergeCell ref="B19:D19"/>
    <mergeCell ref="E19:J19"/>
    <mergeCell ref="E22:J22"/>
    <mergeCell ref="B23:D23"/>
    <mergeCell ref="E23:J23"/>
    <mergeCell ref="B24:J24"/>
    <mergeCell ref="B25:D25"/>
    <mergeCell ref="E25:J25"/>
    <mergeCell ref="G181:H181"/>
    <mergeCell ref="I178:J178"/>
    <mergeCell ref="I179:J179"/>
    <mergeCell ref="I175:J175"/>
    <mergeCell ref="G177:H177"/>
    <mergeCell ref="I177:J177"/>
    <mergeCell ref="G175:H175"/>
    <mergeCell ref="G176:H176"/>
    <mergeCell ref="G178:H178"/>
    <mergeCell ref="I174:J174"/>
    <mergeCell ref="I170:J170"/>
    <mergeCell ref="G145:H145"/>
    <mergeCell ref="I145:J145"/>
    <mergeCell ref="G179:H179"/>
    <mergeCell ref="I150:J150"/>
    <mergeCell ref="I151:J151"/>
    <mergeCell ref="I149:J149"/>
    <mergeCell ref="I148:J148"/>
    <mergeCell ref="I146:J146"/>
    <mergeCell ref="G149:H149"/>
    <mergeCell ref="G151:H151"/>
    <mergeCell ref="G150:H150"/>
    <mergeCell ref="G147:H147"/>
    <mergeCell ref="G146:H146"/>
    <mergeCell ref="G148:H148"/>
    <mergeCell ref="G140:H140"/>
    <mergeCell ref="G141:H141"/>
    <mergeCell ref="I140:J140"/>
    <mergeCell ref="I141:J141"/>
    <mergeCell ref="B142:J142"/>
    <mergeCell ref="B141:E141"/>
    <mergeCell ref="I147:J147"/>
    <mergeCell ref="I144:J144"/>
    <mergeCell ref="I185:J185"/>
    <mergeCell ref="G183:H183"/>
    <mergeCell ref="G182:H182"/>
    <mergeCell ref="I182:J182"/>
    <mergeCell ref="I183:J183"/>
    <mergeCell ref="I180:J180"/>
    <mergeCell ref="I181:J181"/>
    <mergeCell ref="G185:H185"/>
    <mergeCell ref="G184:H184"/>
    <mergeCell ref="G180:H180"/>
    <mergeCell ref="G153:H153"/>
    <mergeCell ref="I153:J153"/>
    <mergeCell ref="G162:H162"/>
    <mergeCell ref="G165:H165"/>
    <mergeCell ref="G166:H166"/>
    <mergeCell ref="I165:J165"/>
    <mergeCell ref="I162:J162"/>
    <mergeCell ref="I166:J166"/>
    <mergeCell ref="I161:J161"/>
    <mergeCell ref="G163:H163"/>
    <mergeCell ref="G168:H168"/>
    <mergeCell ref="B143:J143"/>
    <mergeCell ref="B172:E172"/>
    <mergeCell ref="I154:J154"/>
    <mergeCell ref="I155:J155"/>
    <mergeCell ref="I156:J156"/>
    <mergeCell ref="I157:J157"/>
    <mergeCell ref="I158:J158"/>
    <mergeCell ref="I159:J159"/>
    <mergeCell ref="I160:J160"/>
    <mergeCell ref="B173:E173"/>
    <mergeCell ref="B174:E174"/>
    <mergeCell ref="G169:H169"/>
    <mergeCell ref="I167:J167"/>
    <mergeCell ref="I169:J169"/>
    <mergeCell ref="G170:H170"/>
    <mergeCell ref="G174:H174"/>
    <mergeCell ref="I168:J168"/>
    <mergeCell ref="G167:H167"/>
    <mergeCell ref="B171:E171"/>
    <mergeCell ref="G164:H164"/>
    <mergeCell ref="I163:J163"/>
    <mergeCell ref="I164:J164"/>
    <mergeCell ref="G161:H161"/>
    <mergeCell ref="G144:H144"/>
    <mergeCell ref="I184:J184"/>
    <mergeCell ref="I176:J176"/>
    <mergeCell ref="G171:H171"/>
    <mergeCell ref="G172:H172"/>
    <mergeCell ref="G173:H173"/>
    <mergeCell ref="I171:J171"/>
    <mergeCell ref="I172:J172"/>
    <mergeCell ref="I173:J173"/>
    <mergeCell ref="G154:H154"/>
    <mergeCell ref="G155:H155"/>
    <mergeCell ref="G156:H156"/>
    <mergeCell ref="G157:H157"/>
    <mergeCell ref="G158:H158"/>
    <mergeCell ref="G159:H159"/>
    <mergeCell ref="G160:H160"/>
    <mergeCell ref="G130:H130"/>
    <mergeCell ref="G131:H131"/>
    <mergeCell ref="G134:H134"/>
    <mergeCell ref="G136:H136"/>
    <mergeCell ref="G138:H138"/>
    <mergeCell ref="G139:H139"/>
    <mergeCell ref="G132:H132"/>
    <mergeCell ref="G133:H133"/>
    <mergeCell ref="I138:J138"/>
    <mergeCell ref="I139:J139"/>
    <mergeCell ref="I136:J136"/>
    <mergeCell ref="I134:J134"/>
    <mergeCell ref="I130:J130"/>
    <mergeCell ref="I131:J131"/>
    <mergeCell ref="I105:J105"/>
    <mergeCell ref="I106:J106"/>
    <mergeCell ref="G108:H108"/>
    <mergeCell ref="I108:J108"/>
    <mergeCell ref="G135:H135"/>
    <mergeCell ref="G137:H137"/>
    <mergeCell ref="I137:J137"/>
    <mergeCell ref="I135:J135"/>
    <mergeCell ref="I133:J133"/>
    <mergeCell ref="I132:J132"/>
    <mergeCell ref="G128:H128"/>
    <mergeCell ref="G129:H129"/>
    <mergeCell ref="I128:J128"/>
    <mergeCell ref="I129:J129"/>
    <mergeCell ref="I118:J118"/>
    <mergeCell ref="I119:J119"/>
    <mergeCell ref="G121:H121"/>
    <mergeCell ref="I121:J121"/>
    <mergeCell ref="G123:H123"/>
    <mergeCell ref="I123:J123"/>
    <mergeCell ref="G127:H127"/>
    <mergeCell ref="I127:J127"/>
    <mergeCell ref="I125:J125"/>
    <mergeCell ref="B210:E210"/>
    <mergeCell ref="B211:E211"/>
    <mergeCell ref="B212:E212"/>
    <mergeCell ref="B198:E198"/>
    <mergeCell ref="B199:E199"/>
    <mergeCell ref="B200:E200"/>
    <mergeCell ref="B201:E201"/>
    <mergeCell ref="B213:E213"/>
    <mergeCell ref="B214:E214"/>
    <mergeCell ref="B215:E215"/>
    <mergeCell ref="B204:E204"/>
    <mergeCell ref="B205:E205"/>
    <mergeCell ref="B206:E206"/>
    <mergeCell ref="B207:E207"/>
    <mergeCell ref="B208:E208"/>
    <mergeCell ref="B209:E209"/>
    <mergeCell ref="B202:E202"/>
    <mergeCell ref="B203:E203"/>
    <mergeCell ref="B192:E192"/>
    <mergeCell ref="B193:E193"/>
    <mergeCell ref="B194:E194"/>
    <mergeCell ref="B195:E195"/>
    <mergeCell ref="B196:E196"/>
    <mergeCell ref="B197:E197"/>
    <mergeCell ref="B189:E189"/>
    <mergeCell ref="B190:E190"/>
    <mergeCell ref="B191:E191"/>
    <mergeCell ref="B178:E178"/>
    <mergeCell ref="B183:E183"/>
    <mergeCell ref="B182:E182"/>
    <mergeCell ref="B184:E184"/>
    <mergeCell ref="B185:E185"/>
    <mergeCell ref="B181:E181"/>
    <mergeCell ref="B180:E180"/>
    <mergeCell ref="B179:E179"/>
    <mergeCell ref="B187:E188"/>
    <mergeCell ref="B177:E177"/>
    <mergeCell ref="B176:E176"/>
    <mergeCell ref="B175:E175"/>
    <mergeCell ref="B166:E166"/>
    <mergeCell ref="B169:E169"/>
    <mergeCell ref="B168:E168"/>
    <mergeCell ref="B167:E167"/>
    <mergeCell ref="B170:E170"/>
    <mergeCell ref="B156:E156"/>
    <mergeCell ref="B159:E159"/>
    <mergeCell ref="B158:E158"/>
    <mergeCell ref="B160:E160"/>
    <mergeCell ref="B157:E157"/>
    <mergeCell ref="B165:E165"/>
    <mergeCell ref="B164:E164"/>
    <mergeCell ref="B163:E163"/>
    <mergeCell ref="B162:E162"/>
    <mergeCell ref="B161:E161"/>
    <mergeCell ref="B147:E147"/>
    <mergeCell ref="B146:E146"/>
    <mergeCell ref="B145:E145"/>
    <mergeCell ref="B153:E153"/>
    <mergeCell ref="B154:E154"/>
    <mergeCell ref="B155:E155"/>
    <mergeCell ref="B93:J93"/>
    <mergeCell ref="B144:E144"/>
    <mergeCell ref="B152:J152"/>
    <mergeCell ref="B151:E151"/>
    <mergeCell ref="B150:E150"/>
    <mergeCell ref="B149:E149"/>
    <mergeCell ref="B148:E148"/>
    <mergeCell ref="B138:E138"/>
    <mergeCell ref="B139:E139"/>
    <mergeCell ref="B140:E140"/>
    <mergeCell ref="B134:E134"/>
    <mergeCell ref="B131:E131"/>
    <mergeCell ref="B132:E132"/>
    <mergeCell ref="B133:E133"/>
    <mergeCell ref="B128:E128"/>
    <mergeCell ref="B129:E129"/>
    <mergeCell ref="B130:E130"/>
    <mergeCell ref="B136:E136"/>
    <mergeCell ref="B135:E135"/>
    <mergeCell ref="B137:E137"/>
    <mergeCell ref="B114:E114"/>
    <mergeCell ref="B115:E115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22:E122"/>
    <mergeCell ref="B123:E123"/>
    <mergeCell ref="B124:E124"/>
    <mergeCell ref="B113:J113"/>
    <mergeCell ref="G120:H120"/>
    <mergeCell ref="G122:H122"/>
    <mergeCell ref="G124:H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G125:H125"/>
    <mergeCell ref="G126:H126"/>
    <mergeCell ref="I126:J126"/>
    <mergeCell ref="I124:J124"/>
    <mergeCell ref="I122:J122"/>
    <mergeCell ref="I120:J120"/>
    <mergeCell ref="G114:H114"/>
    <mergeCell ref="G115:H115"/>
    <mergeCell ref="G118:H118"/>
    <mergeCell ref="G119:H119"/>
    <mergeCell ref="I114:J114"/>
    <mergeCell ref="I115:J115"/>
    <mergeCell ref="G116:H116"/>
    <mergeCell ref="G117:H117"/>
    <mergeCell ref="I116:J116"/>
    <mergeCell ref="I117:J117"/>
    <mergeCell ref="I97:J97"/>
    <mergeCell ref="B99:E99"/>
    <mergeCell ref="B110:E110"/>
    <mergeCell ref="B111:E111"/>
    <mergeCell ref="B112:E112"/>
    <mergeCell ref="B100:E100"/>
    <mergeCell ref="B101:E101"/>
    <mergeCell ref="G106:H106"/>
    <mergeCell ref="I103:J103"/>
    <mergeCell ref="I104:J104"/>
    <mergeCell ref="I111:J111"/>
    <mergeCell ref="B94:J94"/>
    <mergeCell ref="B98:J98"/>
    <mergeCell ref="I107:J107"/>
    <mergeCell ref="G107:H107"/>
    <mergeCell ref="G102:H102"/>
    <mergeCell ref="I102:J102"/>
    <mergeCell ref="G103:H103"/>
    <mergeCell ref="G104:H104"/>
    <mergeCell ref="G105:H105"/>
    <mergeCell ref="G89:H89"/>
    <mergeCell ref="I89:J89"/>
    <mergeCell ref="G85:H85"/>
    <mergeCell ref="G86:H86"/>
    <mergeCell ref="A73:A82"/>
    <mergeCell ref="B83:J83"/>
    <mergeCell ref="A83:A90"/>
    <mergeCell ref="B81:D81"/>
    <mergeCell ref="B82:D82"/>
    <mergeCell ref="B75:D75"/>
    <mergeCell ref="A4:J4"/>
    <mergeCell ref="B73:J73"/>
    <mergeCell ref="B74:D74"/>
    <mergeCell ref="G84:H84"/>
    <mergeCell ref="I84:J84"/>
    <mergeCell ref="B76:D76"/>
    <mergeCell ref="B77:D77"/>
    <mergeCell ref="B78:D78"/>
    <mergeCell ref="B79:D79"/>
    <mergeCell ref="I68:J68"/>
    <mergeCell ref="B11:D11"/>
    <mergeCell ref="B8:J8"/>
    <mergeCell ref="E9:J9"/>
    <mergeCell ref="E10:J10"/>
    <mergeCell ref="E11:J11"/>
    <mergeCell ref="A1:J1"/>
    <mergeCell ref="A2:J2"/>
    <mergeCell ref="A3:J3"/>
    <mergeCell ref="A5:J5"/>
    <mergeCell ref="A6:J6"/>
    <mergeCell ref="A8:A11"/>
    <mergeCell ref="B12:J12"/>
    <mergeCell ref="B13:D13"/>
    <mergeCell ref="E13:J13"/>
    <mergeCell ref="B58:C58"/>
    <mergeCell ref="E58:F58"/>
    <mergeCell ref="G58:H58"/>
    <mergeCell ref="I58:J58"/>
    <mergeCell ref="B9:D9"/>
    <mergeCell ref="B10:D10"/>
    <mergeCell ref="A186:A215"/>
    <mergeCell ref="B91:J91"/>
    <mergeCell ref="G95:H95"/>
    <mergeCell ref="G96:H96"/>
    <mergeCell ref="G97:H97"/>
    <mergeCell ref="I95:J95"/>
    <mergeCell ref="I96:J96"/>
    <mergeCell ref="I109:J109"/>
    <mergeCell ref="G109:H109"/>
    <mergeCell ref="G112:H112"/>
    <mergeCell ref="I99:J99"/>
    <mergeCell ref="I100:J100"/>
    <mergeCell ref="I101:J101"/>
    <mergeCell ref="F187:F188"/>
    <mergeCell ref="G187:H187"/>
    <mergeCell ref="I187:J187"/>
    <mergeCell ref="I112:J112"/>
    <mergeCell ref="G110:H110"/>
    <mergeCell ref="G111:H111"/>
    <mergeCell ref="I110:J110"/>
    <mergeCell ref="B92:E92"/>
    <mergeCell ref="G92:H92"/>
    <mergeCell ref="I92:J92"/>
    <mergeCell ref="B186:J186"/>
    <mergeCell ref="B95:E95"/>
    <mergeCell ref="B96:E96"/>
    <mergeCell ref="B97:E97"/>
    <mergeCell ref="G99:H99"/>
    <mergeCell ref="G100:H100"/>
    <mergeCell ref="G101:H101"/>
    <mergeCell ref="G59:H59"/>
    <mergeCell ref="I59:J59"/>
    <mergeCell ref="B60:C60"/>
    <mergeCell ref="E60:F60"/>
    <mergeCell ref="G60:H60"/>
    <mergeCell ref="I60:J60"/>
    <mergeCell ref="B61:C61"/>
    <mergeCell ref="E61:F61"/>
    <mergeCell ref="G61:H61"/>
    <mergeCell ref="I61:J61"/>
    <mergeCell ref="B65:C65"/>
    <mergeCell ref="E65:F65"/>
    <mergeCell ref="G65:H65"/>
    <mergeCell ref="I65:J65"/>
    <mergeCell ref="E64:F64"/>
    <mergeCell ref="G64:H64"/>
    <mergeCell ref="B66:C66"/>
    <mergeCell ref="E66:F66"/>
    <mergeCell ref="G66:H66"/>
    <mergeCell ref="I66:J66"/>
    <mergeCell ref="B71:C71"/>
    <mergeCell ref="E71:F71"/>
    <mergeCell ref="G71:H71"/>
    <mergeCell ref="I71:J71"/>
    <mergeCell ref="B69:C69"/>
    <mergeCell ref="E69:F69"/>
  </mergeCells>
  <printOptions/>
  <pageMargins left="0.43" right="0.34" top="0.5118110236220472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al-XiMiK</dc:creator>
  <cp:keywords/>
  <dc:description/>
  <cp:lastModifiedBy>Oybek</cp:lastModifiedBy>
  <cp:lastPrinted>2016-06-09T09:15:44Z</cp:lastPrinted>
  <dcterms:created xsi:type="dcterms:W3CDTF">2015-05-06T19:50:57Z</dcterms:created>
  <dcterms:modified xsi:type="dcterms:W3CDTF">2016-06-14T23:18:07Z</dcterms:modified>
  <cp:category/>
  <cp:version/>
  <cp:contentType/>
  <cp:contentStatus/>
</cp:coreProperties>
</file>